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imot\Downloads\"/>
    </mc:Choice>
  </mc:AlternateContent>
  <xr:revisionPtr revIDLastSave="0" documentId="8_{2E97EC47-9AE1-4B41-A7E4-9AC57A17A08D}" xr6:coauthVersionLast="44" xr6:coauthVersionMax="44" xr10:uidLastSave="{00000000-0000-0000-0000-000000000000}"/>
  <bookViews>
    <workbookView xWindow="2895" yWindow="2895" windowWidth="16200" windowHeight="9360" tabRatio="830" xr2:uid="{00000000-000D-0000-FFFF-FFFF00000000}"/>
  </bookViews>
  <sheets>
    <sheet name="SKU List" sheetId="3" r:id="rId1"/>
    <sheet name="Order History" sheetId="1" r:id="rId2"/>
    <sheet name="Operating Costs" sheetId="4" r:id="rId3"/>
    <sheet name="Sales History" sheetId="2" r:id="rId4"/>
    <sheet name="Sales Forecast" sheetId="9" r:id="rId5"/>
    <sheet name="Modes" sheetId="7" r:id="rId6"/>
    <sheet name="Location Decision" sheetId="6" r:id="rId7"/>
    <sheet name="SCM" sheetId="8" r:id="rId8"/>
  </sheets>
  <definedNames>
    <definedName name="_xlnm._FilterDatabase" localSheetId="1" hidden="1">'Order History'!$A$7:$G$119</definedName>
    <definedName name="_xlnm._FilterDatabase" localSheetId="3" hidden="1">'Sales History'!$A$3:$F$2195</definedName>
    <definedName name="_xlnm._FilterDatabase" localSheetId="0" hidden="1">'SKU List'!$A$5:$E$5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6" l="1"/>
  <c r="C6" i="6"/>
  <c r="C7" i="6"/>
  <c r="C4" i="6"/>
  <c r="M6" i="1" l="1"/>
  <c r="J14" i="9" s="1"/>
  <c r="M1" i="2" l="1"/>
  <c r="M2" i="2"/>
  <c r="J15" i="9" l="1"/>
  <c r="M9" i="9" l="1"/>
  <c r="M7" i="9"/>
  <c r="M8" i="9"/>
  <c r="M6" i="9"/>
  <c r="J16" i="9"/>
  <c r="E5" i="2"/>
  <c r="F5" i="2" s="1"/>
  <c r="E6" i="2"/>
  <c r="F6" i="2" s="1"/>
  <c r="E7" i="2"/>
  <c r="F7" i="2" s="1"/>
  <c r="E8" i="2"/>
  <c r="F8" i="2" s="1"/>
  <c r="E9" i="2"/>
  <c r="F9" i="2" s="1"/>
  <c r="E10" i="2"/>
  <c r="F10" i="2" s="1"/>
  <c r="E11" i="2"/>
  <c r="F11" i="2" s="1"/>
  <c r="E12" i="2"/>
  <c r="F12" i="2" s="1"/>
  <c r="E13" i="2"/>
  <c r="F13" i="2" s="1"/>
  <c r="E14" i="2"/>
  <c r="F14" i="2" s="1"/>
  <c r="E15" i="2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22" i="2"/>
  <c r="F22" i="2" s="1"/>
  <c r="E23" i="2"/>
  <c r="F23" i="2" s="1"/>
  <c r="E24" i="2"/>
  <c r="F24" i="2" s="1"/>
  <c r="E25" i="2"/>
  <c r="F25" i="2" s="1"/>
  <c r="E26" i="2"/>
  <c r="F26" i="2" s="1"/>
  <c r="E27" i="2"/>
  <c r="F27" i="2" s="1"/>
  <c r="E28" i="2"/>
  <c r="F28" i="2" s="1"/>
  <c r="E29" i="2"/>
  <c r="F29" i="2" s="1"/>
  <c r="E30" i="2"/>
  <c r="F30" i="2" s="1"/>
  <c r="E31" i="2"/>
  <c r="F31" i="2" s="1"/>
  <c r="E32" i="2"/>
  <c r="F32" i="2" s="1"/>
  <c r="E33" i="2"/>
  <c r="F33" i="2" s="1"/>
  <c r="E34" i="2"/>
  <c r="F34" i="2" s="1"/>
  <c r="E35" i="2"/>
  <c r="F35" i="2" s="1"/>
  <c r="E36" i="2"/>
  <c r="F36" i="2" s="1"/>
  <c r="E37" i="2"/>
  <c r="F37" i="2" s="1"/>
  <c r="E38" i="2"/>
  <c r="F38" i="2" s="1"/>
  <c r="E39" i="2"/>
  <c r="F39" i="2" s="1"/>
  <c r="E40" i="2"/>
  <c r="F40" i="2" s="1"/>
  <c r="E41" i="2"/>
  <c r="F41" i="2" s="1"/>
  <c r="E42" i="2"/>
  <c r="F42" i="2" s="1"/>
  <c r="E43" i="2"/>
  <c r="F43" i="2" s="1"/>
  <c r="E44" i="2"/>
  <c r="F44" i="2" s="1"/>
  <c r="E45" i="2"/>
  <c r="F45" i="2" s="1"/>
  <c r="E46" i="2"/>
  <c r="F46" i="2" s="1"/>
  <c r="E47" i="2"/>
  <c r="F47" i="2" s="1"/>
  <c r="E48" i="2"/>
  <c r="F48" i="2" s="1"/>
  <c r="E49" i="2"/>
  <c r="F49" i="2" s="1"/>
  <c r="E50" i="2"/>
  <c r="F50" i="2" s="1"/>
  <c r="E51" i="2"/>
  <c r="F51" i="2" s="1"/>
  <c r="E52" i="2"/>
  <c r="F52" i="2" s="1"/>
  <c r="E53" i="2"/>
  <c r="F53" i="2" s="1"/>
  <c r="E54" i="2"/>
  <c r="F54" i="2" s="1"/>
  <c r="E55" i="2"/>
  <c r="F55" i="2" s="1"/>
  <c r="E56" i="2"/>
  <c r="F56" i="2" s="1"/>
  <c r="E57" i="2"/>
  <c r="F57" i="2" s="1"/>
  <c r="E58" i="2"/>
  <c r="F58" i="2" s="1"/>
  <c r="E59" i="2"/>
  <c r="F59" i="2" s="1"/>
  <c r="E60" i="2"/>
  <c r="F60" i="2" s="1"/>
  <c r="E61" i="2"/>
  <c r="F61" i="2" s="1"/>
  <c r="E62" i="2"/>
  <c r="F62" i="2" s="1"/>
  <c r="E63" i="2"/>
  <c r="F63" i="2" s="1"/>
  <c r="E64" i="2"/>
  <c r="F64" i="2" s="1"/>
  <c r="E65" i="2"/>
  <c r="F65" i="2" s="1"/>
  <c r="E66" i="2"/>
  <c r="F66" i="2" s="1"/>
  <c r="E67" i="2"/>
  <c r="F67" i="2" s="1"/>
  <c r="E68" i="2"/>
  <c r="F68" i="2" s="1"/>
  <c r="E69" i="2"/>
  <c r="F69" i="2" s="1"/>
  <c r="E70" i="2"/>
  <c r="F70" i="2" s="1"/>
  <c r="E71" i="2"/>
  <c r="F71" i="2" s="1"/>
  <c r="E72" i="2"/>
  <c r="F72" i="2" s="1"/>
  <c r="E73" i="2"/>
  <c r="F73" i="2" s="1"/>
  <c r="E74" i="2"/>
  <c r="F74" i="2" s="1"/>
  <c r="E75" i="2"/>
  <c r="F75" i="2" s="1"/>
  <c r="E76" i="2"/>
  <c r="F76" i="2" s="1"/>
  <c r="E77" i="2"/>
  <c r="F77" i="2" s="1"/>
  <c r="E78" i="2"/>
  <c r="F78" i="2" s="1"/>
  <c r="E79" i="2"/>
  <c r="F79" i="2" s="1"/>
  <c r="E80" i="2"/>
  <c r="F80" i="2" s="1"/>
  <c r="E81" i="2"/>
  <c r="F81" i="2" s="1"/>
  <c r="E82" i="2"/>
  <c r="F82" i="2" s="1"/>
  <c r="E83" i="2"/>
  <c r="F83" i="2" s="1"/>
  <c r="E84" i="2"/>
  <c r="F84" i="2" s="1"/>
  <c r="E85" i="2"/>
  <c r="F85" i="2" s="1"/>
  <c r="E86" i="2"/>
  <c r="F86" i="2" s="1"/>
  <c r="E87" i="2"/>
  <c r="F87" i="2" s="1"/>
  <c r="E88" i="2"/>
  <c r="F88" i="2" s="1"/>
  <c r="E89" i="2"/>
  <c r="F89" i="2" s="1"/>
  <c r="E90" i="2"/>
  <c r="F90" i="2" s="1"/>
  <c r="E91" i="2"/>
  <c r="F91" i="2" s="1"/>
  <c r="E92" i="2"/>
  <c r="F92" i="2" s="1"/>
  <c r="E93" i="2"/>
  <c r="F93" i="2" s="1"/>
  <c r="E94" i="2"/>
  <c r="F94" i="2" s="1"/>
  <c r="E95" i="2"/>
  <c r="F95" i="2" s="1"/>
  <c r="E96" i="2"/>
  <c r="F96" i="2" s="1"/>
  <c r="E97" i="2"/>
  <c r="F97" i="2" s="1"/>
  <c r="E98" i="2"/>
  <c r="F98" i="2" s="1"/>
  <c r="E99" i="2"/>
  <c r="F99" i="2" s="1"/>
  <c r="E100" i="2"/>
  <c r="F100" i="2" s="1"/>
  <c r="E101" i="2"/>
  <c r="F101" i="2" s="1"/>
  <c r="E102" i="2"/>
  <c r="F102" i="2" s="1"/>
  <c r="E103" i="2"/>
  <c r="F103" i="2" s="1"/>
  <c r="E104" i="2"/>
  <c r="F104" i="2" s="1"/>
  <c r="E105" i="2"/>
  <c r="F105" i="2" s="1"/>
  <c r="E106" i="2"/>
  <c r="F106" i="2" s="1"/>
  <c r="E107" i="2"/>
  <c r="F107" i="2" s="1"/>
  <c r="E108" i="2"/>
  <c r="F108" i="2" s="1"/>
  <c r="E109" i="2"/>
  <c r="F109" i="2" s="1"/>
  <c r="E110" i="2"/>
  <c r="F110" i="2" s="1"/>
  <c r="E111" i="2"/>
  <c r="F111" i="2" s="1"/>
  <c r="E112" i="2"/>
  <c r="F112" i="2" s="1"/>
  <c r="E113" i="2"/>
  <c r="F113" i="2" s="1"/>
  <c r="E114" i="2"/>
  <c r="F114" i="2" s="1"/>
  <c r="E115" i="2"/>
  <c r="F115" i="2" s="1"/>
  <c r="E116" i="2"/>
  <c r="F116" i="2" s="1"/>
  <c r="E117" i="2"/>
  <c r="F117" i="2" s="1"/>
  <c r="E118" i="2"/>
  <c r="F118" i="2" s="1"/>
  <c r="E119" i="2"/>
  <c r="F119" i="2" s="1"/>
  <c r="E120" i="2"/>
  <c r="F120" i="2" s="1"/>
  <c r="E121" i="2"/>
  <c r="F121" i="2" s="1"/>
  <c r="E122" i="2"/>
  <c r="F122" i="2" s="1"/>
  <c r="E123" i="2"/>
  <c r="F123" i="2" s="1"/>
  <c r="E124" i="2"/>
  <c r="F124" i="2" s="1"/>
  <c r="E125" i="2"/>
  <c r="F125" i="2" s="1"/>
  <c r="E126" i="2"/>
  <c r="F126" i="2" s="1"/>
  <c r="E127" i="2"/>
  <c r="F127" i="2" s="1"/>
  <c r="E128" i="2"/>
  <c r="F128" i="2" s="1"/>
  <c r="E129" i="2"/>
  <c r="F129" i="2" s="1"/>
  <c r="E130" i="2"/>
  <c r="F130" i="2" s="1"/>
  <c r="E131" i="2"/>
  <c r="F131" i="2" s="1"/>
  <c r="E132" i="2"/>
  <c r="F132" i="2" s="1"/>
  <c r="E133" i="2"/>
  <c r="F133" i="2" s="1"/>
  <c r="E134" i="2"/>
  <c r="F134" i="2" s="1"/>
  <c r="E135" i="2"/>
  <c r="F135" i="2" s="1"/>
  <c r="E136" i="2"/>
  <c r="F136" i="2" s="1"/>
  <c r="E137" i="2"/>
  <c r="F137" i="2" s="1"/>
  <c r="E138" i="2"/>
  <c r="F138" i="2" s="1"/>
  <c r="E139" i="2"/>
  <c r="F139" i="2" s="1"/>
  <c r="E140" i="2"/>
  <c r="F140" i="2" s="1"/>
  <c r="E141" i="2"/>
  <c r="F141" i="2" s="1"/>
  <c r="E142" i="2"/>
  <c r="F142" i="2" s="1"/>
  <c r="E143" i="2"/>
  <c r="F143" i="2" s="1"/>
  <c r="E144" i="2"/>
  <c r="F144" i="2" s="1"/>
  <c r="E145" i="2"/>
  <c r="F145" i="2" s="1"/>
  <c r="E146" i="2"/>
  <c r="F146" i="2" s="1"/>
  <c r="E147" i="2"/>
  <c r="F147" i="2" s="1"/>
  <c r="E148" i="2"/>
  <c r="F148" i="2" s="1"/>
  <c r="E149" i="2"/>
  <c r="F149" i="2" s="1"/>
  <c r="E150" i="2"/>
  <c r="F150" i="2" s="1"/>
  <c r="E151" i="2"/>
  <c r="F151" i="2" s="1"/>
  <c r="E152" i="2"/>
  <c r="F152" i="2" s="1"/>
  <c r="E153" i="2"/>
  <c r="F153" i="2" s="1"/>
  <c r="E154" i="2"/>
  <c r="F154" i="2" s="1"/>
  <c r="E155" i="2"/>
  <c r="F155" i="2" s="1"/>
  <c r="E156" i="2"/>
  <c r="F156" i="2" s="1"/>
  <c r="E157" i="2"/>
  <c r="F157" i="2" s="1"/>
  <c r="E158" i="2"/>
  <c r="F158" i="2" s="1"/>
  <c r="E159" i="2"/>
  <c r="F159" i="2" s="1"/>
  <c r="E160" i="2"/>
  <c r="F160" i="2" s="1"/>
  <c r="E161" i="2"/>
  <c r="F161" i="2" s="1"/>
  <c r="E162" i="2"/>
  <c r="F162" i="2" s="1"/>
  <c r="E163" i="2"/>
  <c r="F163" i="2" s="1"/>
  <c r="E164" i="2"/>
  <c r="F164" i="2" s="1"/>
  <c r="E165" i="2"/>
  <c r="F165" i="2" s="1"/>
  <c r="E166" i="2"/>
  <c r="F166" i="2" s="1"/>
  <c r="E167" i="2"/>
  <c r="F167" i="2" s="1"/>
  <c r="E168" i="2"/>
  <c r="F168" i="2" s="1"/>
  <c r="E169" i="2"/>
  <c r="F169" i="2" s="1"/>
  <c r="E170" i="2"/>
  <c r="F170" i="2" s="1"/>
  <c r="E171" i="2"/>
  <c r="F171" i="2" s="1"/>
  <c r="E172" i="2"/>
  <c r="F172" i="2" s="1"/>
  <c r="E173" i="2"/>
  <c r="F173" i="2" s="1"/>
  <c r="E174" i="2"/>
  <c r="F174" i="2" s="1"/>
  <c r="E175" i="2"/>
  <c r="F175" i="2" s="1"/>
  <c r="E176" i="2"/>
  <c r="F176" i="2" s="1"/>
  <c r="E177" i="2"/>
  <c r="F177" i="2" s="1"/>
  <c r="E178" i="2"/>
  <c r="F178" i="2" s="1"/>
  <c r="E179" i="2"/>
  <c r="F179" i="2" s="1"/>
  <c r="E180" i="2"/>
  <c r="F180" i="2" s="1"/>
  <c r="E181" i="2"/>
  <c r="F181" i="2" s="1"/>
  <c r="E182" i="2"/>
  <c r="F182" i="2" s="1"/>
  <c r="E183" i="2"/>
  <c r="F183" i="2" s="1"/>
  <c r="E184" i="2"/>
  <c r="F184" i="2" s="1"/>
  <c r="E185" i="2"/>
  <c r="F185" i="2" s="1"/>
  <c r="E186" i="2"/>
  <c r="F186" i="2" s="1"/>
  <c r="E187" i="2"/>
  <c r="F187" i="2" s="1"/>
  <c r="E188" i="2"/>
  <c r="F188" i="2" s="1"/>
  <c r="E189" i="2"/>
  <c r="F189" i="2" s="1"/>
  <c r="E190" i="2"/>
  <c r="F190" i="2" s="1"/>
  <c r="E191" i="2"/>
  <c r="F191" i="2" s="1"/>
  <c r="E192" i="2"/>
  <c r="F192" i="2" s="1"/>
  <c r="E193" i="2"/>
  <c r="F193" i="2" s="1"/>
  <c r="E194" i="2"/>
  <c r="F194" i="2" s="1"/>
  <c r="E195" i="2"/>
  <c r="F195" i="2" s="1"/>
  <c r="E196" i="2"/>
  <c r="F196" i="2" s="1"/>
  <c r="E197" i="2"/>
  <c r="F197" i="2" s="1"/>
  <c r="E198" i="2"/>
  <c r="F198" i="2" s="1"/>
  <c r="E199" i="2"/>
  <c r="F199" i="2" s="1"/>
  <c r="E200" i="2"/>
  <c r="F200" i="2" s="1"/>
  <c r="E201" i="2"/>
  <c r="F201" i="2" s="1"/>
  <c r="E202" i="2"/>
  <c r="F202" i="2" s="1"/>
  <c r="E203" i="2"/>
  <c r="F203" i="2" s="1"/>
  <c r="E204" i="2"/>
  <c r="F204" i="2" s="1"/>
  <c r="E205" i="2"/>
  <c r="F205" i="2" s="1"/>
  <c r="E206" i="2"/>
  <c r="F206" i="2" s="1"/>
  <c r="E207" i="2"/>
  <c r="F207" i="2" s="1"/>
  <c r="E208" i="2"/>
  <c r="F208" i="2" s="1"/>
  <c r="E209" i="2"/>
  <c r="F209" i="2" s="1"/>
  <c r="E210" i="2"/>
  <c r="F210" i="2" s="1"/>
  <c r="E211" i="2"/>
  <c r="F211" i="2" s="1"/>
  <c r="E212" i="2"/>
  <c r="F212" i="2" s="1"/>
  <c r="E213" i="2"/>
  <c r="F213" i="2" s="1"/>
  <c r="E214" i="2"/>
  <c r="F214" i="2" s="1"/>
  <c r="E215" i="2"/>
  <c r="F215" i="2" s="1"/>
  <c r="E216" i="2"/>
  <c r="F216" i="2" s="1"/>
  <c r="E217" i="2"/>
  <c r="F217" i="2" s="1"/>
  <c r="E218" i="2"/>
  <c r="F218" i="2" s="1"/>
  <c r="E219" i="2"/>
  <c r="F219" i="2" s="1"/>
  <c r="E220" i="2"/>
  <c r="F220" i="2" s="1"/>
  <c r="E221" i="2"/>
  <c r="F221" i="2" s="1"/>
  <c r="E222" i="2"/>
  <c r="F222" i="2" s="1"/>
  <c r="E223" i="2"/>
  <c r="F223" i="2" s="1"/>
  <c r="E224" i="2"/>
  <c r="F224" i="2" s="1"/>
  <c r="E225" i="2"/>
  <c r="F225" i="2" s="1"/>
  <c r="E226" i="2"/>
  <c r="F226" i="2" s="1"/>
  <c r="E227" i="2"/>
  <c r="F227" i="2" s="1"/>
  <c r="E228" i="2"/>
  <c r="F228" i="2" s="1"/>
  <c r="E229" i="2"/>
  <c r="F229" i="2" s="1"/>
  <c r="E230" i="2"/>
  <c r="F230" i="2" s="1"/>
  <c r="E231" i="2"/>
  <c r="F231" i="2" s="1"/>
  <c r="E232" i="2"/>
  <c r="F232" i="2" s="1"/>
  <c r="E233" i="2"/>
  <c r="F233" i="2" s="1"/>
  <c r="E234" i="2"/>
  <c r="F234" i="2" s="1"/>
  <c r="E235" i="2"/>
  <c r="F235" i="2" s="1"/>
  <c r="E236" i="2"/>
  <c r="F236" i="2" s="1"/>
  <c r="E237" i="2"/>
  <c r="F237" i="2" s="1"/>
  <c r="E238" i="2"/>
  <c r="F238" i="2" s="1"/>
  <c r="E239" i="2"/>
  <c r="F239" i="2" s="1"/>
  <c r="E240" i="2"/>
  <c r="F240" i="2" s="1"/>
  <c r="E241" i="2"/>
  <c r="F241" i="2" s="1"/>
  <c r="E242" i="2"/>
  <c r="F242" i="2" s="1"/>
  <c r="E243" i="2"/>
  <c r="F243" i="2" s="1"/>
  <c r="E244" i="2"/>
  <c r="F244" i="2" s="1"/>
  <c r="E245" i="2"/>
  <c r="F245" i="2" s="1"/>
  <c r="E246" i="2"/>
  <c r="F246" i="2" s="1"/>
  <c r="E247" i="2"/>
  <c r="F247" i="2" s="1"/>
  <c r="E248" i="2"/>
  <c r="F248" i="2" s="1"/>
  <c r="E249" i="2"/>
  <c r="F249" i="2" s="1"/>
  <c r="E250" i="2"/>
  <c r="F250" i="2" s="1"/>
  <c r="E251" i="2"/>
  <c r="F251" i="2" s="1"/>
  <c r="E252" i="2"/>
  <c r="F252" i="2" s="1"/>
  <c r="E253" i="2"/>
  <c r="F253" i="2" s="1"/>
  <c r="E254" i="2"/>
  <c r="F254" i="2" s="1"/>
  <c r="E255" i="2"/>
  <c r="F255" i="2" s="1"/>
  <c r="E256" i="2"/>
  <c r="F256" i="2" s="1"/>
  <c r="E257" i="2"/>
  <c r="F257" i="2" s="1"/>
  <c r="E258" i="2"/>
  <c r="F258" i="2" s="1"/>
  <c r="E259" i="2"/>
  <c r="F259" i="2" s="1"/>
  <c r="E260" i="2"/>
  <c r="F260" i="2" s="1"/>
  <c r="E261" i="2"/>
  <c r="F261" i="2" s="1"/>
  <c r="E262" i="2"/>
  <c r="F262" i="2" s="1"/>
  <c r="E263" i="2"/>
  <c r="F263" i="2" s="1"/>
  <c r="E264" i="2"/>
  <c r="F264" i="2" s="1"/>
  <c r="E265" i="2"/>
  <c r="F265" i="2" s="1"/>
  <c r="E266" i="2"/>
  <c r="F266" i="2" s="1"/>
  <c r="E267" i="2"/>
  <c r="F267" i="2" s="1"/>
  <c r="E268" i="2"/>
  <c r="F268" i="2" s="1"/>
  <c r="E269" i="2"/>
  <c r="F269" i="2" s="1"/>
  <c r="E270" i="2"/>
  <c r="F270" i="2" s="1"/>
  <c r="E271" i="2"/>
  <c r="F271" i="2" s="1"/>
  <c r="E272" i="2"/>
  <c r="F272" i="2" s="1"/>
  <c r="E273" i="2"/>
  <c r="F273" i="2" s="1"/>
  <c r="E274" i="2"/>
  <c r="F274" i="2" s="1"/>
  <c r="E275" i="2"/>
  <c r="F275" i="2" s="1"/>
  <c r="E276" i="2"/>
  <c r="F276" i="2" s="1"/>
  <c r="E277" i="2"/>
  <c r="F277" i="2" s="1"/>
  <c r="E278" i="2"/>
  <c r="F278" i="2" s="1"/>
  <c r="E279" i="2"/>
  <c r="F279" i="2" s="1"/>
  <c r="E280" i="2"/>
  <c r="F280" i="2" s="1"/>
  <c r="E281" i="2"/>
  <c r="F281" i="2" s="1"/>
  <c r="E282" i="2"/>
  <c r="F282" i="2" s="1"/>
  <c r="E283" i="2"/>
  <c r="F283" i="2" s="1"/>
  <c r="E284" i="2"/>
  <c r="F284" i="2" s="1"/>
  <c r="E285" i="2"/>
  <c r="F285" i="2" s="1"/>
  <c r="E286" i="2"/>
  <c r="F286" i="2" s="1"/>
  <c r="E287" i="2"/>
  <c r="F287" i="2" s="1"/>
  <c r="E288" i="2"/>
  <c r="F288" i="2" s="1"/>
  <c r="E289" i="2"/>
  <c r="F289" i="2" s="1"/>
  <c r="E290" i="2"/>
  <c r="F290" i="2" s="1"/>
  <c r="E291" i="2"/>
  <c r="F291" i="2" s="1"/>
  <c r="E292" i="2"/>
  <c r="F292" i="2" s="1"/>
  <c r="E293" i="2"/>
  <c r="F293" i="2" s="1"/>
  <c r="E294" i="2"/>
  <c r="F294" i="2" s="1"/>
  <c r="E295" i="2"/>
  <c r="F295" i="2" s="1"/>
  <c r="E296" i="2"/>
  <c r="F296" i="2" s="1"/>
  <c r="E297" i="2"/>
  <c r="F297" i="2" s="1"/>
  <c r="E298" i="2"/>
  <c r="F298" i="2" s="1"/>
  <c r="E299" i="2"/>
  <c r="F299" i="2" s="1"/>
  <c r="E300" i="2"/>
  <c r="F300" i="2" s="1"/>
  <c r="E301" i="2"/>
  <c r="F301" i="2" s="1"/>
  <c r="E302" i="2"/>
  <c r="F302" i="2" s="1"/>
  <c r="E303" i="2"/>
  <c r="F303" i="2" s="1"/>
  <c r="E304" i="2"/>
  <c r="F304" i="2" s="1"/>
  <c r="E305" i="2"/>
  <c r="F305" i="2" s="1"/>
  <c r="E306" i="2"/>
  <c r="F306" i="2" s="1"/>
  <c r="E307" i="2"/>
  <c r="F307" i="2" s="1"/>
  <c r="E308" i="2"/>
  <c r="F308" i="2" s="1"/>
  <c r="E309" i="2"/>
  <c r="F309" i="2" s="1"/>
  <c r="E310" i="2"/>
  <c r="F310" i="2" s="1"/>
  <c r="E311" i="2"/>
  <c r="F311" i="2" s="1"/>
  <c r="E312" i="2"/>
  <c r="F312" i="2" s="1"/>
  <c r="E313" i="2"/>
  <c r="F313" i="2" s="1"/>
  <c r="E314" i="2"/>
  <c r="F314" i="2" s="1"/>
  <c r="E315" i="2"/>
  <c r="F315" i="2" s="1"/>
  <c r="E316" i="2"/>
  <c r="F316" i="2" s="1"/>
  <c r="E317" i="2"/>
  <c r="F317" i="2" s="1"/>
  <c r="E318" i="2"/>
  <c r="F318" i="2" s="1"/>
  <c r="E319" i="2"/>
  <c r="F319" i="2" s="1"/>
  <c r="E320" i="2"/>
  <c r="F320" i="2" s="1"/>
  <c r="E321" i="2"/>
  <c r="F321" i="2" s="1"/>
  <c r="E322" i="2"/>
  <c r="F322" i="2" s="1"/>
  <c r="E323" i="2"/>
  <c r="F323" i="2" s="1"/>
  <c r="E324" i="2"/>
  <c r="F324" i="2" s="1"/>
  <c r="E325" i="2"/>
  <c r="F325" i="2" s="1"/>
  <c r="E326" i="2"/>
  <c r="F326" i="2" s="1"/>
  <c r="E327" i="2"/>
  <c r="F327" i="2" s="1"/>
  <c r="E328" i="2"/>
  <c r="F328" i="2" s="1"/>
  <c r="E329" i="2"/>
  <c r="F329" i="2" s="1"/>
  <c r="E330" i="2"/>
  <c r="F330" i="2" s="1"/>
  <c r="E331" i="2"/>
  <c r="F331" i="2" s="1"/>
  <c r="E332" i="2"/>
  <c r="F332" i="2" s="1"/>
  <c r="E333" i="2"/>
  <c r="F333" i="2" s="1"/>
  <c r="E334" i="2"/>
  <c r="F334" i="2" s="1"/>
  <c r="E335" i="2"/>
  <c r="F335" i="2" s="1"/>
  <c r="E336" i="2"/>
  <c r="F336" i="2" s="1"/>
  <c r="E337" i="2"/>
  <c r="F337" i="2" s="1"/>
  <c r="E338" i="2"/>
  <c r="F338" i="2" s="1"/>
  <c r="E339" i="2"/>
  <c r="F339" i="2" s="1"/>
  <c r="E340" i="2"/>
  <c r="F340" i="2" s="1"/>
  <c r="E341" i="2"/>
  <c r="F341" i="2" s="1"/>
  <c r="E342" i="2"/>
  <c r="F342" i="2" s="1"/>
  <c r="E343" i="2"/>
  <c r="F343" i="2" s="1"/>
  <c r="E344" i="2"/>
  <c r="F344" i="2" s="1"/>
  <c r="E345" i="2"/>
  <c r="F345" i="2" s="1"/>
  <c r="E346" i="2"/>
  <c r="F346" i="2" s="1"/>
  <c r="E347" i="2"/>
  <c r="F347" i="2" s="1"/>
  <c r="E348" i="2"/>
  <c r="F348" i="2" s="1"/>
  <c r="E349" i="2"/>
  <c r="F349" i="2" s="1"/>
  <c r="E350" i="2"/>
  <c r="F350" i="2" s="1"/>
  <c r="E351" i="2"/>
  <c r="F351" i="2" s="1"/>
  <c r="E352" i="2"/>
  <c r="F352" i="2" s="1"/>
  <c r="E353" i="2"/>
  <c r="F353" i="2" s="1"/>
  <c r="E354" i="2"/>
  <c r="F354" i="2" s="1"/>
  <c r="E355" i="2"/>
  <c r="F355" i="2" s="1"/>
  <c r="E356" i="2"/>
  <c r="F356" i="2" s="1"/>
  <c r="E357" i="2"/>
  <c r="F357" i="2" s="1"/>
  <c r="E358" i="2"/>
  <c r="F358" i="2" s="1"/>
  <c r="E359" i="2"/>
  <c r="F359" i="2" s="1"/>
  <c r="E360" i="2"/>
  <c r="F360" i="2" s="1"/>
  <c r="E361" i="2"/>
  <c r="F361" i="2" s="1"/>
  <c r="E362" i="2"/>
  <c r="F362" i="2" s="1"/>
  <c r="E363" i="2"/>
  <c r="F363" i="2" s="1"/>
  <c r="E364" i="2"/>
  <c r="F364" i="2" s="1"/>
  <c r="E365" i="2"/>
  <c r="F365" i="2" s="1"/>
  <c r="E366" i="2"/>
  <c r="F366" i="2" s="1"/>
  <c r="E367" i="2"/>
  <c r="F367" i="2" s="1"/>
  <c r="E368" i="2"/>
  <c r="F368" i="2" s="1"/>
  <c r="E369" i="2"/>
  <c r="F369" i="2" s="1"/>
  <c r="E370" i="2"/>
  <c r="F370" i="2" s="1"/>
  <c r="E371" i="2"/>
  <c r="F371" i="2" s="1"/>
  <c r="E372" i="2"/>
  <c r="F372" i="2" s="1"/>
  <c r="E373" i="2"/>
  <c r="F373" i="2" s="1"/>
  <c r="E374" i="2"/>
  <c r="F374" i="2" s="1"/>
  <c r="E375" i="2"/>
  <c r="F375" i="2" s="1"/>
  <c r="E376" i="2"/>
  <c r="F376" i="2" s="1"/>
  <c r="E377" i="2"/>
  <c r="F377" i="2" s="1"/>
  <c r="E378" i="2"/>
  <c r="F378" i="2" s="1"/>
  <c r="E379" i="2"/>
  <c r="F379" i="2" s="1"/>
  <c r="E380" i="2"/>
  <c r="F380" i="2" s="1"/>
  <c r="E381" i="2"/>
  <c r="F381" i="2" s="1"/>
  <c r="E382" i="2"/>
  <c r="F382" i="2" s="1"/>
  <c r="E383" i="2"/>
  <c r="F383" i="2" s="1"/>
  <c r="E384" i="2"/>
  <c r="F384" i="2" s="1"/>
  <c r="E385" i="2"/>
  <c r="F385" i="2" s="1"/>
  <c r="E386" i="2"/>
  <c r="F386" i="2" s="1"/>
  <c r="E387" i="2"/>
  <c r="F387" i="2" s="1"/>
  <c r="E388" i="2"/>
  <c r="F388" i="2" s="1"/>
  <c r="E389" i="2"/>
  <c r="F389" i="2" s="1"/>
  <c r="E390" i="2"/>
  <c r="F390" i="2" s="1"/>
  <c r="E391" i="2"/>
  <c r="F391" i="2" s="1"/>
  <c r="E392" i="2"/>
  <c r="F392" i="2" s="1"/>
  <c r="E393" i="2"/>
  <c r="F393" i="2" s="1"/>
  <c r="E394" i="2"/>
  <c r="F394" i="2" s="1"/>
  <c r="E395" i="2"/>
  <c r="F395" i="2" s="1"/>
  <c r="E396" i="2"/>
  <c r="F396" i="2" s="1"/>
  <c r="E397" i="2"/>
  <c r="F397" i="2" s="1"/>
  <c r="E398" i="2"/>
  <c r="F398" i="2" s="1"/>
  <c r="E399" i="2"/>
  <c r="F399" i="2" s="1"/>
  <c r="E400" i="2"/>
  <c r="F400" i="2" s="1"/>
  <c r="E401" i="2"/>
  <c r="F401" i="2" s="1"/>
  <c r="E402" i="2"/>
  <c r="F402" i="2" s="1"/>
  <c r="E403" i="2"/>
  <c r="F403" i="2" s="1"/>
  <c r="E404" i="2"/>
  <c r="F404" i="2" s="1"/>
  <c r="E405" i="2"/>
  <c r="F405" i="2" s="1"/>
  <c r="E406" i="2"/>
  <c r="F406" i="2" s="1"/>
  <c r="E407" i="2"/>
  <c r="F407" i="2" s="1"/>
  <c r="E408" i="2"/>
  <c r="F408" i="2" s="1"/>
  <c r="E409" i="2"/>
  <c r="F409" i="2" s="1"/>
  <c r="E410" i="2"/>
  <c r="F410" i="2" s="1"/>
  <c r="E411" i="2"/>
  <c r="F411" i="2" s="1"/>
  <c r="E412" i="2"/>
  <c r="F412" i="2" s="1"/>
  <c r="E413" i="2"/>
  <c r="F413" i="2" s="1"/>
  <c r="E414" i="2"/>
  <c r="F414" i="2" s="1"/>
  <c r="E415" i="2"/>
  <c r="F415" i="2" s="1"/>
  <c r="E416" i="2"/>
  <c r="F416" i="2" s="1"/>
  <c r="E417" i="2"/>
  <c r="F417" i="2" s="1"/>
  <c r="E418" i="2"/>
  <c r="F418" i="2" s="1"/>
  <c r="E419" i="2"/>
  <c r="F419" i="2" s="1"/>
  <c r="E420" i="2"/>
  <c r="F420" i="2" s="1"/>
  <c r="E421" i="2"/>
  <c r="F421" i="2" s="1"/>
  <c r="E422" i="2"/>
  <c r="F422" i="2" s="1"/>
  <c r="E423" i="2"/>
  <c r="F423" i="2" s="1"/>
  <c r="E424" i="2"/>
  <c r="F424" i="2" s="1"/>
  <c r="E425" i="2"/>
  <c r="F425" i="2" s="1"/>
  <c r="E426" i="2"/>
  <c r="F426" i="2" s="1"/>
  <c r="E427" i="2"/>
  <c r="F427" i="2" s="1"/>
  <c r="E428" i="2"/>
  <c r="F428" i="2" s="1"/>
  <c r="E429" i="2"/>
  <c r="F429" i="2" s="1"/>
  <c r="E430" i="2"/>
  <c r="F430" i="2" s="1"/>
  <c r="E431" i="2"/>
  <c r="F431" i="2" s="1"/>
  <c r="E432" i="2"/>
  <c r="F432" i="2" s="1"/>
  <c r="E433" i="2"/>
  <c r="F433" i="2" s="1"/>
  <c r="E434" i="2"/>
  <c r="F434" i="2" s="1"/>
  <c r="E435" i="2"/>
  <c r="F435" i="2" s="1"/>
  <c r="E436" i="2"/>
  <c r="F436" i="2" s="1"/>
  <c r="E437" i="2"/>
  <c r="F437" i="2" s="1"/>
  <c r="E438" i="2"/>
  <c r="F438" i="2" s="1"/>
  <c r="E439" i="2"/>
  <c r="F439" i="2" s="1"/>
  <c r="E440" i="2"/>
  <c r="F440" i="2" s="1"/>
  <c r="E441" i="2"/>
  <c r="F441" i="2" s="1"/>
  <c r="E442" i="2"/>
  <c r="F442" i="2" s="1"/>
  <c r="E443" i="2"/>
  <c r="F443" i="2" s="1"/>
  <c r="E444" i="2"/>
  <c r="F444" i="2" s="1"/>
  <c r="E445" i="2"/>
  <c r="F445" i="2" s="1"/>
  <c r="E446" i="2"/>
  <c r="F446" i="2" s="1"/>
  <c r="E447" i="2"/>
  <c r="F447" i="2" s="1"/>
  <c r="E448" i="2"/>
  <c r="F448" i="2" s="1"/>
  <c r="E449" i="2"/>
  <c r="F449" i="2" s="1"/>
  <c r="E450" i="2"/>
  <c r="F450" i="2" s="1"/>
  <c r="E451" i="2"/>
  <c r="F451" i="2" s="1"/>
  <c r="E452" i="2"/>
  <c r="F452" i="2" s="1"/>
  <c r="E453" i="2"/>
  <c r="F453" i="2" s="1"/>
  <c r="E454" i="2"/>
  <c r="F454" i="2" s="1"/>
  <c r="E455" i="2"/>
  <c r="F455" i="2" s="1"/>
  <c r="E456" i="2"/>
  <c r="F456" i="2" s="1"/>
  <c r="E457" i="2"/>
  <c r="F457" i="2" s="1"/>
  <c r="E458" i="2"/>
  <c r="F458" i="2" s="1"/>
  <c r="E459" i="2"/>
  <c r="F459" i="2" s="1"/>
  <c r="E460" i="2"/>
  <c r="F460" i="2" s="1"/>
  <c r="E461" i="2"/>
  <c r="F461" i="2" s="1"/>
  <c r="E462" i="2"/>
  <c r="F462" i="2" s="1"/>
  <c r="E463" i="2"/>
  <c r="F463" i="2" s="1"/>
  <c r="E464" i="2"/>
  <c r="F464" i="2" s="1"/>
  <c r="E465" i="2"/>
  <c r="F465" i="2" s="1"/>
  <c r="E466" i="2"/>
  <c r="F466" i="2" s="1"/>
  <c r="E467" i="2"/>
  <c r="F467" i="2" s="1"/>
  <c r="E468" i="2"/>
  <c r="F468" i="2" s="1"/>
  <c r="E469" i="2"/>
  <c r="F469" i="2" s="1"/>
  <c r="E470" i="2"/>
  <c r="F470" i="2" s="1"/>
  <c r="E471" i="2"/>
  <c r="F471" i="2" s="1"/>
  <c r="E472" i="2"/>
  <c r="F472" i="2" s="1"/>
  <c r="E473" i="2"/>
  <c r="F473" i="2" s="1"/>
  <c r="E474" i="2"/>
  <c r="F474" i="2" s="1"/>
  <c r="E475" i="2"/>
  <c r="F475" i="2" s="1"/>
  <c r="E476" i="2"/>
  <c r="F476" i="2" s="1"/>
  <c r="E477" i="2"/>
  <c r="F477" i="2" s="1"/>
  <c r="E478" i="2"/>
  <c r="F478" i="2" s="1"/>
  <c r="E479" i="2"/>
  <c r="F479" i="2" s="1"/>
  <c r="E480" i="2"/>
  <c r="F480" i="2" s="1"/>
  <c r="E481" i="2"/>
  <c r="F481" i="2" s="1"/>
  <c r="E482" i="2"/>
  <c r="F482" i="2" s="1"/>
  <c r="E483" i="2"/>
  <c r="F483" i="2" s="1"/>
  <c r="E484" i="2"/>
  <c r="F484" i="2" s="1"/>
  <c r="E485" i="2"/>
  <c r="F485" i="2" s="1"/>
  <c r="E486" i="2"/>
  <c r="F486" i="2" s="1"/>
  <c r="E487" i="2"/>
  <c r="F487" i="2" s="1"/>
  <c r="E488" i="2"/>
  <c r="F488" i="2" s="1"/>
  <c r="E489" i="2"/>
  <c r="F489" i="2" s="1"/>
  <c r="E490" i="2"/>
  <c r="F490" i="2" s="1"/>
  <c r="E491" i="2"/>
  <c r="F491" i="2" s="1"/>
  <c r="E492" i="2"/>
  <c r="F492" i="2" s="1"/>
  <c r="E493" i="2"/>
  <c r="F493" i="2" s="1"/>
  <c r="E494" i="2"/>
  <c r="F494" i="2" s="1"/>
  <c r="E495" i="2"/>
  <c r="F495" i="2" s="1"/>
  <c r="E496" i="2"/>
  <c r="F496" i="2" s="1"/>
  <c r="E497" i="2"/>
  <c r="F497" i="2" s="1"/>
  <c r="E498" i="2"/>
  <c r="F498" i="2" s="1"/>
  <c r="E499" i="2"/>
  <c r="F499" i="2" s="1"/>
  <c r="E500" i="2"/>
  <c r="F500" i="2" s="1"/>
  <c r="E501" i="2"/>
  <c r="F501" i="2" s="1"/>
  <c r="E502" i="2"/>
  <c r="F502" i="2" s="1"/>
  <c r="E503" i="2"/>
  <c r="F503" i="2" s="1"/>
  <c r="E504" i="2"/>
  <c r="F504" i="2" s="1"/>
  <c r="E505" i="2"/>
  <c r="F505" i="2" s="1"/>
  <c r="E506" i="2"/>
  <c r="F506" i="2" s="1"/>
  <c r="E507" i="2"/>
  <c r="F507" i="2" s="1"/>
  <c r="E508" i="2"/>
  <c r="F508" i="2" s="1"/>
  <c r="E509" i="2"/>
  <c r="F509" i="2" s="1"/>
  <c r="E510" i="2"/>
  <c r="F510" i="2" s="1"/>
  <c r="E511" i="2"/>
  <c r="F511" i="2" s="1"/>
  <c r="E512" i="2"/>
  <c r="F512" i="2" s="1"/>
  <c r="E513" i="2"/>
  <c r="F513" i="2" s="1"/>
  <c r="E514" i="2"/>
  <c r="F514" i="2" s="1"/>
  <c r="E515" i="2"/>
  <c r="F515" i="2" s="1"/>
  <c r="E516" i="2"/>
  <c r="F516" i="2" s="1"/>
  <c r="E517" i="2"/>
  <c r="F517" i="2" s="1"/>
  <c r="E518" i="2"/>
  <c r="F518" i="2" s="1"/>
  <c r="E519" i="2"/>
  <c r="F519" i="2" s="1"/>
  <c r="E520" i="2"/>
  <c r="F520" i="2" s="1"/>
  <c r="E521" i="2"/>
  <c r="F521" i="2" s="1"/>
  <c r="E522" i="2"/>
  <c r="F522" i="2" s="1"/>
  <c r="E523" i="2"/>
  <c r="F523" i="2" s="1"/>
  <c r="E524" i="2"/>
  <c r="F524" i="2" s="1"/>
  <c r="E525" i="2"/>
  <c r="F525" i="2" s="1"/>
  <c r="E526" i="2"/>
  <c r="F526" i="2" s="1"/>
  <c r="E527" i="2"/>
  <c r="F527" i="2" s="1"/>
  <c r="E528" i="2"/>
  <c r="F528" i="2" s="1"/>
  <c r="E529" i="2"/>
  <c r="F529" i="2" s="1"/>
  <c r="E530" i="2"/>
  <c r="F530" i="2" s="1"/>
  <c r="E531" i="2"/>
  <c r="F531" i="2" s="1"/>
  <c r="E532" i="2"/>
  <c r="F532" i="2" s="1"/>
  <c r="E533" i="2"/>
  <c r="F533" i="2" s="1"/>
  <c r="E534" i="2"/>
  <c r="F534" i="2" s="1"/>
  <c r="E535" i="2"/>
  <c r="F535" i="2" s="1"/>
  <c r="E536" i="2"/>
  <c r="F536" i="2" s="1"/>
  <c r="E537" i="2"/>
  <c r="F537" i="2" s="1"/>
  <c r="E538" i="2"/>
  <c r="F538" i="2" s="1"/>
  <c r="E539" i="2"/>
  <c r="F539" i="2" s="1"/>
  <c r="E540" i="2"/>
  <c r="F540" i="2" s="1"/>
  <c r="E541" i="2"/>
  <c r="F541" i="2" s="1"/>
  <c r="E542" i="2"/>
  <c r="F542" i="2" s="1"/>
  <c r="E543" i="2"/>
  <c r="F543" i="2" s="1"/>
  <c r="E544" i="2"/>
  <c r="F544" i="2" s="1"/>
  <c r="E545" i="2"/>
  <c r="F545" i="2" s="1"/>
  <c r="E546" i="2"/>
  <c r="F546" i="2" s="1"/>
  <c r="E547" i="2"/>
  <c r="F547" i="2" s="1"/>
  <c r="E548" i="2"/>
  <c r="F548" i="2" s="1"/>
  <c r="E549" i="2"/>
  <c r="F549" i="2" s="1"/>
  <c r="E550" i="2"/>
  <c r="F550" i="2" s="1"/>
  <c r="E551" i="2"/>
  <c r="F551" i="2" s="1"/>
  <c r="E552" i="2"/>
  <c r="F552" i="2" s="1"/>
  <c r="E553" i="2"/>
  <c r="F553" i="2" s="1"/>
  <c r="E554" i="2"/>
  <c r="F554" i="2" s="1"/>
  <c r="E555" i="2"/>
  <c r="F555" i="2" s="1"/>
  <c r="E556" i="2"/>
  <c r="F556" i="2" s="1"/>
  <c r="E557" i="2"/>
  <c r="F557" i="2" s="1"/>
  <c r="E558" i="2"/>
  <c r="F558" i="2" s="1"/>
  <c r="E559" i="2"/>
  <c r="F559" i="2" s="1"/>
  <c r="E560" i="2"/>
  <c r="F560" i="2" s="1"/>
  <c r="E561" i="2"/>
  <c r="F561" i="2" s="1"/>
  <c r="E562" i="2"/>
  <c r="F562" i="2" s="1"/>
  <c r="E563" i="2"/>
  <c r="F563" i="2" s="1"/>
  <c r="E564" i="2"/>
  <c r="F564" i="2" s="1"/>
  <c r="E565" i="2"/>
  <c r="F565" i="2" s="1"/>
  <c r="E566" i="2"/>
  <c r="F566" i="2" s="1"/>
  <c r="E567" i="2"/>
  <c r="F567" i="2" s="1"/>
  <c r="E568" i="2"/>
  <c r="F568" i="2" s="1"/>
  <c r="E569" i="2"/>
  <c r="F569" i="2" s="1"/>
  <c r="E570" i="2"/>
  <c r="F570" i="2" s="1"/>
  <c r="E571" i="2"/>
  <c r="F571" i="2" s="1"/>
  <c r="E572" i="2"/>
  <c r="F572" i="2" s="1"/>
  <c r="E573" i="2"/>
  <c r="F573" i="2" s="1"/>
  <c r="E574" i="2"/>
  <c r="F574" i="2" s="1"/>
  <c r="E575" i="2"/>
  <c r="F575" i="2" s="1"/>
  <c r="E576" i="2"/>
  <c r="F576" i="2" s="1"/>
  <c r="E577" i="2"/>
  <c r="F577" i="2" s="1"/>
  <c r="E578" i="2"/>
  <c r="F578" i="2" s="1"/>
  <c r="E579" i="2"/>
  <c r="F579" i="2" s="1"/>
  <c r="E580" i="2"/>
  <c r="F580" i="2" s="1"/>
  <c r="E581" i="2"/>
  <c r="F581" i="2" s="1"/>
  <c r="E582" i="2"/>
  <c r="F582" i="2" s="1"/>
  <c r="E583" i="2"/>
  <c r="F583" i="2" s="1"/>
  <c r="E584" i="2"/>
  <c r="F584" i="2" s="1"/>
  <c r="E585" i="2"/>
  <c r="F585" i="2" s="1"/>
  <c r="E586" i="2"/>
  <c r="F586" i="2" s="1"/>
  <c r="E587" i="2"/>
  <c r="F587" i="2" s="1"/>
  <c r="E588" i="2"/>
  <c r="F588" i="2" s="1"/>
  <c r="E589" i="2"/>
  <c r="F589" i="2" s="1"/>
  <c r="E590" i="2"/>
  <c r="F590" i="2" s="1"/>
  <c r="E591" i="2"/>
  <c r="F591" i="2" s="1"/>
  <c r="E592" i="2"/>
  <c r="F592" i="2" s="1"/>
  <c r="E593" i="2"/>
  <c r="F593" i="2" s="1"/>
  <c r="E594" i="2"/>
  <c r="F594" i="2" s="1"/>
  <c r="E595" i="2"/>
  <c r="F595" i="2" s="1"/>
  <c r="E596" i="2"/>
  <c r="F596" i="2" s="1"/>
  <c r="E597" i="2"/>
  <c r="F597" i="2" s="1"/>
  <c r="E598" i="2"/>
  <c r="F598" i="2" s="1"/>
  <c r="E599" i="2"/>
  <c r="F599" i="2" s="1"/>
  <c r="E600" i="2"/>
  <c r="F600" i="2" s="1"/>
  <c r="E601" i="2"/>
  <c r="F601" i="2" s="1"/>
  <c r="E602" i="2"/>
  <c r="F602" i="2" s="1"/>
  <c r="E603" i="2"/>
  <c r="F603" i="2" s="1"/>
  <c r="E604" i="2"/>
  <c r="F604" i="2" s="1"/>
  <c r="E605" i="2"/>
  <c r="F605" i="2" s="1"/>
  <c r="E606" i="2"/>
  <c r="F606" i="2" s="1"/>
  <c r="E607" i="2"/>
  <c r="F607" i="2" s="1"/>
  <c r="E608" i="2"/>
  <c r="F608" i="2" s="1"/>
  <c r="E609" i="2"/>
  <c r="F609" i="2" s="1"/>
  <c r="E610" i="2"/>
  <c r="F610" i="2" s="1"/>
  <c r="E611" i="2"/>
  <c r="F611" i="2" s="1"/>
  <c r="E612" i="2"/>
  <c r="F612" i="2" s="1"/>
  <c r="E613" i="2"/>
  <c r="F613" i="2" s="1"/>
  <c r="E614" i="2"/>
  <c r="F614" i="2" s="1"/>
  <c r="E615" i="2"/>
  <c r="F615" i="2" s="1"/>
  <c r="E616" i="2"/>
  <c r="F616" i="2" s="1"/>
  <c r="E617" i="2"/>
  <c r="F617" i="2" s="1"/>
  <c r="E618" i="2"/>
  <c r="F618" i="2" s="1"/>
  <c r="E619" i="2"/>
  <c r="F619" i="2" s="1"/>
  <c r="E620" i="2"/>
  <c r="F620" i="2" s="1"/>
  <c r="E621" i="2"/>
  <c r="F621" i="2" s="1"/>
  <c r="E622" i="2"/>
  <c r="F622" i="2" s="1"/>
  <c r="E623" i="2"/>
  <c r="F623" i="2" s="1"/>
  <c r="E624" i="2"/>
  <c r="F624" i="2" s="1"/>
  <c r="E625" i="2"/>
  <c r="F625" i="2" s="1"/>
  <c r="E626" i="2"/>
  <c r="F626" i="2" s="1"/>
  <c r="E627" i="2"/>
  <c r="F627" i="2" s="1"/>
  <c r="E628" i="2"/>
  <c r="F628" i="2" s="1"/>
  <c r="E629" i="2"/>
  <c r="F629" i="2" s="1"/>
  <c r="E630" i="2"/>
  <c r="F630" i="2" s="1"/>
  <c r="E631" i="2"/>
  <c r="F631" i="2" s="1"/>
  <c r="E632" i="2"/>
  <c r="F632" i="2" s="1"/>
  <c r="E633" i="2"/>
  <c r="F633" i="2" s="1"/>
  <c r="E634" i="2"/>
  <c r="F634" i="2" s="1"/>
  <c r="E635" i="2"/>
  <c r="F635" i="2" s="1"/>
  <c r="E636" i="2"/>
  <c r="F636" i="2" s="1"/>
  <c r="E637" i="2"/>
  <c r="F637" i="2" s="1"/>
  <c r="E638" i="2"/>
  <c r="F638" i="2" s="1"/>
  <c r="E639" i="2"/>
  <c r="F639" i="2" s="1"/>
  <c r="E640" i="2"/>
  <c r="F640" i="2" s="1"/>
  <c r="E641" i="2"/>
  <c r="F641" i="2" s="1"/>
  <c r="E642" i="2"/>
  <c r="F642" i="2" s="1"/>
  <c r="E643" i="2"/>
  <c r="F643" i="2" s="1"/>
  <c r="E644" i="2"/>
  <c r="F644" i="2" s="1"/>
  <c r="E645" i="2"/>
  <c r="F645" i="2" s="1"/>
  <c r="E646" i="2"/>
  <c r="F646" i="2" s="1"/>
  <c r="E647" i="2"/>
  <c r="F647" i="2" s="1"/>
  <c r="E648" i="2"/>
  <c r="F648" i="2" s="1"/>
  <c r="E649" i="2"/>
  <c r="F649" i="2" s="1"/>
  <c r="E650" i="2"/>
  <c r="F650" i="2" s="1"/>
  <c r="E651" i="2"/>
  <c r="F651" i="2" s="1"/>
  <c r="E652" i="2"/>
  <c r="F652" i="2" s="1"/>
  <c r="E653" i="2"/>
  <c r="F653" i="2" s="1"/>
  <c r="E654" i="2"/>
  <c r="F654" i="2" s="1"/>
  <c r="E655" i="2"/>
  <c r="F655" i="2" s="1"/>
  <c r="E656" i="2"/>
  <c r="F656" i="2" s="1"/>
  <c r="E657" i="2"/>
  <c r="F657" i="2" s="1"/>
  <c r="E658" i="2"/>
  <c r="F658" i="2" s="1"/>
  <c r="E659" i="2"/>
  <c r="F659" i="2" s="1"/>
  <c r="E660" i="2"/>
  <c r="F660" i="2" s="1"/>
  <c r="E661" i="2"/>
  <c r="F661" i="2" s="1"/>
  <c r="E662" i="2"/>
  <c r="F662" i="2" s="1"/>
  <c r="E663" i="2"/>
  <c r="F663" i="2" s="1"/>
  <c r="E664" i="2"/>
  <c r="F664" i="2" s="1"/>
  <c r="E665" i="2"/>
  <c r="F665" i="2" s="1"/>
  <c r="E666" i="2"/>
  <c r="F666" i="2" s="1"/>
  <c r="E667" i="2"/>
  <c r="F667" i="2" s="1"/>
  <c r="E668" i="2"/>
  <c r="F668" i="2" s="1"/>
  <c r="E669" i="2"/>
  <c r="F669" i="2" s="1"/>
  <c r="E670" i="2"/>
  <c r="F670" i="2" s="1"/>
  <c r="E671" i="2"/>
  <c r="F671" i="2" s="1"/>
  <c r="E672" i="2"/>
  <c r="F672" i="2" s="1"/>
  <c r="E673" i="2"/>
  <c r="F673" i="2" s="1"/>
  <c r="E674" i="2"/>
  <c r="F674" i="2" s="1"/>
  <c r="E675" i="2"/>
  <c r="F675" i="2" s="1"/>
  <c r="E676" i="2"/>
  <c r="F676" i="2" s="1"/>
  <c r="E677" i="2"/>
  <c r="F677" i="2" s="1"/>
  <c r="E678" i="2"/>
  <c r="F678" i="2" s="1"/>
  <c r="E679" i="2"/>
  <c r="F679" i="2" s="1"/>
  <c r="E680" i="2"/>
  <c r="F680" i="2" s="1"/>
  <c r="E681" i="2"/>
  <c r="F681" i="2" s="1"/>
  <c r="E682" i="2"/>
  <c r="F682" i="2" s="1"/>
  <c r="E683" i="2"/>
  <c r="F683" i="2" s="1"/>
  <c r="E684" i="2"/>
  <c r="F684" i="2" s="1"/>
  <c r="E685" i="2"/>
  <c r="F685" i="2" s="1"/>
  <c r="E686" i="2"/>
  <c r="F686" i="2" s="1"/>
  <c r="E687" i="2"/>
  <c r="F687" i="2" s="1"/>
  <c r="E688" i="2"/>
  <c r="F688" i="2" s="1"/>
  <c r="E689" i="2"/>
  <c r="F689" i="2" s="1"/>
  <c r="E690" i="2"/>
  <c r="F690" i="2" s="1"/>
  <c r="E691" i="2"/>
  <c r="F691" i="2" s="1"/>
  <c r="E692" i="2"/>
  <c r="F692" i="2" s="1"/>
  <c r="E693" i="2"/>
  <c r="F693" i="2" s="1"/>
  <c r="E694" i="2"/>
  <c r="F694" i="2" s="1"/>
  <c r="E695" i="2"/>
  <c r="F695" i="2" s="1"/>
  <c r="E696" i="2"/>
  <c r="F696" i="2" s="1"/>
  <c r="E697" i="2"/>
  <c r="F697" i="2" s="1"/>
  <c r="E698" i="2"/>
  <c r="F698" i="2" s="1"/>
  <c r="E699" i="2"/>
  <c r="F699" i="2" s="1"/>
  <c r="E700" i="2"/>
  <c r="F700" i="2" s="1"/>
  <c r="E701" i="2"/>
  <c r="F701" i="2" s="1"/>
  <c r="E702" i="2"/>
  <c r="F702" i="2" s="1"/>
  <c r="E703" i="2"/>
  <c r="F703" i="2" s="1"/>
  <c r="E704" i="2"/>
  <c r="F704" i="2" s="1"/>
  <c r="E705" i="2"/>
  <c r="F705" i="2" s="1"/>
  <c r="E706" i="2"/>
  <c r="F706" i="2" s="1"/>
  <c r="E707" i="2"/>
  <c r="F707" i="2" s="1"/>
  <c r="E708" i="2"/>
  <c r="F708" i="2" s="1"/>
  <c r="E709" i="2"/>
  <c r="F709" i="2" s="1"/>
  <c r="E710" i="2"/>
  <c r="F710" i="2" s="1"/>
  <c r="E711" i="2"/>
  <c r="F711" i="2" s="1"/>
  <c r="E712" i="2"/>
  <c r="F712" i="2" s="1"/>
  <c r="E713" i="2"/>
  <c r="F713" i="2" s="1"/>
  <c r="E714" i="2"/>
  <c r="F714" i="2" s="1"/>
  <c r="E715" i="2"/>
  <c r="F715" i="2" s="1"/>
  <c r="E716" i="2"/>
  <c r="F716" i="2" s="1"/>
  <c r="E717" i="2"/>
  <c r="F717" i="2" s="1"/>
  <c r="E718" i="2"/>
  <c r="F718" i="2" s="1"/>
  <c r="E719" i="2"/>
  <c r="F719" i="2" s="1"/>
  <c r="E720" i="2"/>
  <c r="F720" i="2" s="1"/>
  <c r="E721" i="2"/>
  <c r="F721" i="2" s="1"/>
  <c r="E722" i="2"/>
  <c r="F722" i="2" s="1"/>
  <c r="E723" i="2"/>
  <c r="F723" i="2" s="1"/>
  <c r="E724" i="2"/>
  <c r="F724" i="2" s="1"/>
  <c r="E725" i="2"/>
  <c r="F725" i="2" s="1"/>
  <c r="E726" i="2"/>
  <c r="F726" i="2" s="1"/>
  <c r="E727" i="2"/>
  <c r="F727" i="2" s="1"/>
  <c r="E728" i="2"/>
  <c r="F728" i="2" s="1"/>
  <c r="E729" i="2"/>
  <c r="F729" i="2" s="1"/>
  <c r="E730" i="2"/>
  <c r="F730" i="2" s="1"/>
  <c r="E731" i="2"/>
  <c r="F731" i="2" s="1"/>
  <c r="E732" i="2"/>
  <c r="F732" i="2" s="1"/>
  <c r="E733" i="2"/>
  <c r="F733" i="2" s="1"/>
  <c r="E734" i="2"/>
  <c r="F734" i="2" s="1"/>
  <c r="E735" i="2"/>
  <c r="F735" i="2" s="1"/>
  <c r="E736" i="2"/>
  <c r="F736" i="2" s="1"/>
  <c r="E737" i="2"/>
  <c r="F737" i="2" s="1"/>
  <c r="E738" i="2"/>
  <c r="F738" i="2" s="1"/>
  <c r="E739" i="2"/>
  <c r="F739" i="2" s="1"/>
  <c r="E740" i="2"/>
  <c r="F740" i="2" s="1"/>
  <c r="E741" i="2"/>
  <c r="F741" i="2" s="1"/>
  <c r="E742" i="2"/>
  <c r="F742" i="2" s="1"/>
  <c r="E743" i="2"/>
  <c r="F743" i="2" s="1"/>
  <c r="E744" i="2"/>
  <c r="F744" i="2" s="1"/>
  <c r="E745" i="2"/>
  <c r="F745" i="2" s="1"/>
  <c r="E746" i="2"/>
  <c r="F746" i="2" s="1"/>
  <c r="E747" i="2"/>
  <c r="F747" i="2" s="1"/>
  <c r="E748" i="2"/>
  <c r="F748" i="2" s="1"/>
  <c r="E749" i="2"/>
  <c r="F749" i="2" s="1"/>
  <c r="E750" i="2"/>
  <c r="F750" i="2" s="1"/>
  <c r="E751" i="2"/>
  <c r="F751" i="2" s="1"/>
  <c r="E752" i="2"/>
  <c r="F752" i="2" s="1"/>
  <c r="E753" i="2"/>
  <c r="F753" i="2" s="1"/>
  <c r="E754" i="2"/>
  <c r="F754" i="2" s="1"/>
  <c r="E755" i="2"/>
  <c r="F755" i="2" s="1"/>
  <c r="E756" i="2"/>
  <c r="F756" i="2" s="1"/>
  <c r="E757" i="2"/>
  <c r="F757" i="2" s="1"/>
  <c r="E758" i="2"/>
  <c r="F758" i="2" s="1"/>
  <c r="E759" i="2"/>
  <c r="F759" i="2" s="1"/>
  <c r="E760" i="2"/>
  <c r="F760" i="2" s="1"/>
  <c r="E761" i="2"/>
  <c r="F761" i="2" s="1"/>
  <c r="E762" i="2"/>
  <c r="F762" i="2" s="1"/>
  <c r="E763" i="2"/>
  <c r="F763" i="2" s="1"/>
  <c r="E764" i="2"/>
  <c r="F764" i="2" s="1"/>
  <c r="E765" i="2"/>
  <c r="F765" i="2" s="1"/>
  <c r="E766" i="2"/>
  <c r="F766" i="2" s="1"/>
  <c r="E767" i="2"/>
  <c r="F767" i="2" s="1"/>
  <c r="E768" i="2"/>
  <c r="F768" i="2" s="1"/>
  <c r="E769" i="2"/>
  <c r="F769" i="2" s="1"/>
  <c r="E770" i="2"/>
  <c r="F770" i="2" s="1"/>
  <c r="E771" i="2"/>
  <c r="F771" i="2" s="1"/>
  <c r="E772" i="2"/>
  <c r="F772" i="2" s="1"/>
  <c r="E773" i="2"/>
  <c r="F773" i="2" s="1"/>
  <c r="E774" i="2"/>
  <c r="F774" i="2" s="1"/>
  <c r="E775" i="2"/>
  <c r="F775" i="2" s="1"/>
  <c r="E776" i="2"/>
  <c r="F776" i="2" s="1"/>
  <c r="E777" i="2"/>
  <c r="F777" i="2" s="1"/>
  <c r="E778" i="2"/>
  <c r="F778" i="2" s="1"/>
  <c r="E779" i="2"/>
  <c r="F779" i="2" s="1"/>
  <c r="E780" i="2"/>
  <c r="F780" i="2" s="1"/>
  <c r="E781" i="2"/>
  <c r="F781" i="2" s="1"/>
  <c r="E782" i="2"/>
  <c r="F782" i="2" s="1"/>
  <c r="E783" i="2"/>
  <c r="F783" i="2" s="1"/>
  <c r="E784" i="2"/>
  <c r="F784" i="2" s="1"/>
  <c r="E785" i="2"/>
  <c r="F785" i="2" s="1"/>
  <c r="E786" i="2"/>
  <c r="F786" i="2" s="1"/>
  <c r="E787" i="2"/>
  <c r="F787" i="2" s="1"/>
  <c r="E788" i="2"/>
  <c r="F788" i="2" s="1"/>
  <c r="E789" i="2"/>
  <c r="F789" i="2" s="1"/>
  <c r="E790" i="2"/>
  <c r="F790" i="2" s="1"/>
  <c r="E791" i="2"/>
  <c r="F791" i="2" s="1"/>
  <c r="E792" i="2"/>
  <c r="F792" i="2" s="1"/>
  <c r="E793" i="2"/>
  <c r="F793" i="2" s="1"/>
  <c r="E794" i="2"/>
  <c r="F794" i="2" s="1"/>
  <c r="E795" i="2"/>
  <c r="F795" i="2" s="1"/>
  <c r="E796" i="2"/>
  <c r="F796" i="2" s="1"/>
  <c r="E797" i="2"/>
  <c r="F797" i="2" s="1"/>
  <c r="E798" i="2"/>
  <c r="F798" i="2" s="1"/>
  <c r="E799" i="2"/>
  <c r="F799" i="2" s="1"/>
  <c r="E800" i="2"/>
  <c r="F800" i="2" s="1"/>
  <c r="E801" i="2"/>
  <c r="F801" i="2" s="1"/>
  <c r="E802" i="2"/>
  <c r="F802" i="2" s="1"/>
  <c r="E803" i="2"/>
  <c r="F803" i="2" s="1"/>
  <c r="E804" i="2"/>
  <c r="F804" i="2" s="1"/>
  <c r="E805" i="2"/>
  <c r="F805" i="2" s="1"/>
  <c r="E806" i="2"/>
  <c r="F806" i="2" s="1"/>
  <c r="E807" i="2"/>
  <c r="F807" i="2" s="1"/>
  <c r="E808" i="2"/>
  <c r="F808" i="2" s="1"/>
  <c r="E809" i="2"/>
  <c r="F809" i="2" s="1"/>
  <c r="E810" i="2"/>
  <c r="F810" i="2" s="1"/>
  <c r="E811" i="2"/>
  <c r="F811" i="2" s="1"/>
  <c r="E812" i="2"/>
  <c r="F812" i="2" s="1"/>
  <c r="E813" i="2"/>
  <c r="F813" i="2" s="1"/>
  <c r="E814" i="2"/>
  <c r="F814" i="2" s="1"/>
  <c r="E815" i="2"/>
  <c r="F815" i="2" s="1"/>
  <c r="E816" i="2"/>
  <c r="F816" i="2" s="1"/>
  <c r="E817" i="2"/>
  <c r="F817" i="2" s="1"/>
  <c r="E818" i="2"/>
  <c r="F818" i="2" s="1"/>
  <c r="E819" i="2"/>
  <c r="F819" i="2" s="1"/>
  <c r="E820" i="2"/>
  <c r="F820" i="2" s="1"/>
  <c r="E821" i="2"/>
  <c r="F821" i="2" s="1"/>
  <c r="E822" i="2"/>
  <c r="F822" i="2" s="1"/>
  <c r="E823" i="2"/>
  <c r="F823" i="2" s="1"/>
  <c r="E824" i="2"/>
  <c r="F824" i="2" s="1"/>
  <c r="E825" i="2"/>
  <c r="F825" i="2" s="1"/>
  <c r="E826" i="2"/>
  <c r="F826" i="2" s="1"/>
  <c r="E827" i="2"/>
  <c r="F827" i="2" s="1"/>
  <c r="E828" i="2"/>
  <c r="F828" i="2" s="1"/>
  <c r="E829" i="2"/>
  <c r="F829" i="2" s="1"/>
  <c r="E830" i="2"/>
  <c r="F830" i="2" s="1"/>
  <c r="E831" i="2"/>
  <c r="F831" i="2" s="1"/>
  <c r="E832" i="2"/>
  <c r="F832" i="2" s="1"/>
  <c r="E833" i="2"/>
  <c r="F833" i="2" s="1"/>
  <c r="E834" i="2"/>
  <c r="F834" i="2" s="1"/>
  <c r="E835" i="2"/>
  <c r="F835" i="2" s="1"/>
  <c r="E836" i="2"/>
  <c r="F836" i="2" s="1"/>
  <c r="E837" i="2"/>
  <c r="F837" i="2" s="1"/>
  <c r="E838" i="2"/>
  <c r="F838" i="2" s="1"/>
  <c r="E839" i="2"/>
  <c r="F839" i="2" s="1"/>
  <c r="E840" i="2"/>
  <c r="F840" i="2" s="1"/>
  <c r="E841" i="2"/>
  <c r="F841" i="2" s="1"/>
  <c r="E842" i="2"/>
  <c r="F842" i="2" s="1"/>
  <c r="E843" i="2"/>
  <c r="F843" i="2" s="1"/>
  <c r="E844" i="2"/>
  <c r="F844" i="2" s="1"/>
  <c r="E845" i="2"/>
  <c r="F845" i="2" s="1"/>
  <c r="E846" i="2"/>
  <c r="F846" i="2" s="1"/>
  <c r="E847" i="2"/>
  <c r="F847" i="2" s="1"/>
  <c r="E848" i="2"/>
  <c r="F848" i="2" s="1"/>
  <c r="E849" i="2"/>
  <c r="F849" i="2" s="1"/>
  <c r="E850" i="2"/>
  <c r="F850" i="2" s="1"/>
  <c r="E851" i="2"/>
  <c r="F851" i="2" s="1"/>
  <c r="E852" i="2"/>
  <c r="F852" i="2" s="1"/>
  <c r="E853" i="2"/>
  <c r="F853" i="2" s="1"/>
  <c r="E854" i="2"/>
  <c r="F854" i="2" s="1"/>
  <c r="E855" i="2"/>
  <c r="F855" i="2" s="1"/>
  <c r="E856" i="2"/>
  <c r="F856" i="2" s="1"/>
  <c r="E857" i="2"/>
  <c r="F857" i="2" s="1"/>
  <c r="E858" i="2"/>
  <c r="F858" i="2" s="1"/>
  <c r="E859" i="2"/>
  <c r="F859" i="2" s="1"/>
  <c r="E860" i="2"/>
  <c r="F860" i="2" s="1"/>
  <c r="E861" i="2"/>
  <c r="F861" i="2" s="1"/>
  <c r="E862" i="2"/>
  <c r="F862" i="2" s="1"/>
  <c r="E863" i="2"/>
  <c r="F863" i="2" s="1"/>
  <c r="E864" i="2"/>
  <c r="F864" i="2" s="1"/>
  <c r="E865" i="2"/>
  <c r="F865" i="2" s="1"/>
  <c r="E866" i="2"/>
  <c r="F866" i="2" s="1"/>
  <c r="E867" i="2"/>
  <c r="F867" i="2" s="1"/>
  <c r="E868" i="2"/>
  <c r="F868" i="2" s="1"/>
  <c r="E869" i="2"/>
  <c r="F869" i="2" s="1"/>
  <c r="E870" i="2"/>
  <c r="F870" i="2" s="1"/>
  <c r="E871" i="2"/>
  <c r="F871" i="2" s="1"/>
  <c r="E872" i="2"/>
  <c r="F872" i="2" s="1"/>
  <c r="E873" i="2"/>
  <c r="F873" i="2" s="1"/>
  <c r="E874" i="2"/>
  <c r="F874" i="2" s="1"/>
  <c r="E875" i="2"/>
  <c r="F875" i="2" s="1"/>
  <c r="E876" i="2"/>
  <c r="F876" i="2" s="1"/>
  <c r="E877" i="2"/>
  <c r="F877" i="2" s="1"/>
  <c r="E878" i="2"/>
  <c r="F878" i="2" s="1"/>
  <c r="E879" i="2"/>
  <c r="F879" i="2" s="1"/>
  <c r="E880" i="2"/>
  <c r="F880" i="2" s="1"/>
  <c r="E881" i="2"/>
  <c r="F881" i="2" s="1"/>
  <c r="E882" i="2"/>
  <c r="F882" i="2" s="1"/>
  <c r="E883" i="2"/>
  <c r="F883" i="2" s="1"/>
  <c r="E884" i="2"/>
  <c r="F884" i="2" s="1"/>
  <c r="E885" i="2"/>
  <c r="F885" i="2" s="1"/>
  <c r="E886" i="2"/>
  <c r="F886" i="2" s="1"/>
  <c r="E887" i="2"/>
  <c r="F887" i="2" s="1"/>
  <c r="E888" i="2"/>
  <c r="F888" i="2" s="1"/>
  <c r="E889" i="2"/>
  <c r="F889" i="2" s="1"/>
  <c r="E890" i="2"/>
  <c r="F890" i="2" s="1"/>
  <c r="E891" i="2"/>
  <c r="F891" i="2" s="1"/>
  <c r="E892" i="2"/>
  <c r="F892" i="2" s="1"/>
  <c r="E893" i="2"/>
  <c r="F893" i="2" s="1"/>
  <c r="E894" i="2"/>
  <c r="F894" i="2" s="1"/>
  <c r="E895" i="2"/>
  <c r="F895" i="2" s="1"/>
  <c r="E896" i="2"/>
  <c r="F896" i="2" s="1"/>
  <c r="E897" i="2"/>
  <c r="F897" i="2" s="1"/>
  <c r="E898" i="2"/>
  <c r="F898" i="2" s="1"/>
  <c r="E899" i="2"/>
  <c r="F899" i="2" s="1"/>
  <c r="E900" i="2"/>
  <c r="F900" i="2" s="1"/>
  <c r="E901" i="2"/>
  <c r="F901" i="2" s="1"/>
  <c r="E902" i="2"/>
  <c r="F902" i="2" s="1"/>
  <c r="E903" i="2"/>
  <c r="F903" i="2" s="1"/>
  <c r="E904" i="2"/>
  <c r="F904" i="2" s="1"/>
  <c r="E905" i="2"/>
  <c r="F905" i="2" s="1"/>
  <c r="E906" i="2"/>
  <c r="F906" i="2" s="1"/>
  <c r="E907" i="2"/>
  <c r="F907" i="2" s="1"/>
  <c r="E908" i="2"/>
  <c r="F908" i="2" s="1"/>
  <c r="E909" i="2"/>
  <c r="F909" i="2" s="1"/>
  <c r="E910" i="2"/>
  <c r="F910" i="2" s="1"/>
  <c r="E911" i="2"/>
  <c r="F911" i="2" s="1"/>
  <c r="E912" i="2"/>
  <c r="F912" i="2" s="1"/>
  <c r="E913" i="2"/>
  <c r="F913" i="2" s="1"/>
  <c r="E914" i="2"/>
  <c r="F914" i="2" s="1"/>
  <c r="E915" i="2"/>
  <c r="F915" i="2" s="1"/>
  <c r="E916" i="2"/>
  <c r="F916" i="2" s="1"/>
  <c r="E917" i="2"/>
  <c r="F917" i="2" s="1"/>
  <c r="E918" i="2"/>
  <c r="F918" i="2" s="1"/>
  <c r="E919" i="2"/>
  <c r="F919" i="2" s="1"/>
  <c r="E920" i="2"/>
  <c r="F920" i="2" s="1"/>
  <c r="E921" i="2"/>
  <c r="F921" i="2" s="1"/>
  <c r="E922" i="2"/>
  <c r="F922" i="2" s="1"/>
  <c r="E923" i="2"/>
  <c r="F923" i="2" s="1"/>
  <c r="E924" i="2"/>
  <c r="F924" i="2" s="1"/>
  <c r="E925" i="2"/>
  <c r="F925" i="2" s="1"/>
  <c r="E926" i="2"/>
  <c r="F926" i="2" s="1"/>
  <c r="E927" i="2"/>
  <c r="F927" i="2" s="1"/>
  <c r="E928" i="2"/>
  <c r="F928" i="2" s="1"/>
  <c r="E929" i="2"/>
  <c r="F929" i="2" s="1"/>
  <c r="E930" i="2"/>
  <c r="F930" i="2" s="1"/>
  <c r="E931" i="2"/>
  <c r="F931" i="2" s="1"/>
  <c r="E932" i="2"/>
  <c r="F932" i="2" s="1"/>
  <c r="E933" i="2"/>
  <c r="F933" i="2" s="1"/>
  <c r="E934" i="2"/>
  <c r="F934" i="2" s="1"/>
  <c r="E935" i="2"/>
  <c r="F935" i="2" s="1"/>
  <c r="E936" i="2"/>
  <c r="F936" i="2" s="1"/>
  <c r="E937" i="2"/>
  <c r="F937" i="2" s="1"/>
  <c r="E938" i="2"/>
  <c r="F938" i="2" s="1"/>
  <c r="E939" i="2"/>
  <c r="F939" i="2" s="1"/>
  <c r="E940" i="2"/>
  <c r="F940" i="2" s="1"/>
  <c r="E941" i="2"/>
  <c r="F941" i="2" s="1"/>
  <c r="E942" i="2"/>
  <c r="F942" i="2" s="1"/>
  <c r="E943" i="2"/>
  <c r="F943" i="2" s="1"/>
  <c r="E944" i="2"/>
  <c r="F944" i="2" s="1"/>
  <c r="E945" i="2"/>
  <c r="F945" i="2" s="1"/>
  <c r="E946" i="2"/>
  <c r="F946" i="2" s="1"/>
  <c r="E947" i="2"/>
  <c r="F947" i="2" s="1"/>
  <c r="E948" i="2"/>
  <c r="F948" i="2" s="1"/>
  <c r="E949" i="2"/>
  <c r="F949" i="2" s="1"/>
  <c r="E950" i="2"/>
  <c r="F950" i="2" s="1"/>
  <c r="E951" i="2"/>
  <c r="F951" i="2" s="1"/>
  <c r="E952" i="2"/>
  <c r="F952" i="2" s="1"/>
  <c r="E953" i="2"/>
  <c r="F953" i="2" s="1"/>
  <c r="E954" i="2"/>
  <c r="F954" i="2" s="1"/>
  <c r="E955" i="2"/>
  <c r="F955" i="2" s="1"/>
  <c r="E956" i="2"/>
  <c r="F956" i="2" s="1"/>
  <c r="E957" i="2"/>
  <c r="F957" i="2" s="1"/>
  <c r="E958" i="2"/>
  <c r="F958" i="2" s="1"/>
  <c r="E959" i="2"/>
  <c r="F959" i="2" s="1"/>
  <c r="E960" i="2"/>
  <c r="F960" i="2" s="1"/>
  <c r="E961" i="2"/>
  <c r="F961" i="2" s="1"/>
  <c r="E962" i="2"/>
  <c r="F962" i="2" s="1"/>
  <c r="E963" i="2"/>
  <c r="F963" i="2" s="1"/>
  <c r="E964" i="2"/>
  <c r="F964" i="2" s="1"/>
  <c r="E965" i="2"/>
  <c r="F965" i="2" s="1"/>
  <c r="E966" i="2"/>
  <c r="F966" i="2" s="1"/>
  <c r="E967" i="2"/>
  <c r="F967" i="2" s="1"/>
  <c r="E968" i="2"/>
  <c r="F968" i="2" s="1"/>
  <c r="E969" i="2"/>
  <c r="F969" i="2" s="1"/>
  <c r="E970" i="2"/>
  <c r="F970" i="2" s="1"/>
  <c r="E971" i="2"/>
  <c r="F971" i="2" s="1"/>
  <c r="E972" i="2"/>
  <c r="F972" i="2" s="1"/>
  <c r="E973" i="2"/>
  <c r="F973" i="2" s="1"/>
  <c r="E974" i="2"/>
  <c r="F974" i="2" s="1"/>
  <c r="E975" i="2"/>
  <c r="F975" i="2" s="1"/>
  <c r="E976" i="2"/>
  <c r="F976" i="2" s="1"/>
  <c r="E977" i="2"/>
  <c r="F977" i="2" s="1"/>
  <c r="E978" i="2"/>
  <c r="F978" i="2" s="1"/>
  <c r="E979" i="2"/>
  <c r="F979" i="2" s="1"/>
  <c r="E980" i="2"/>
  <c r="F980" i="2" s="1"/>
  <c r="E981" i="2"/>
  <c r="F981" i="2" s="1"/>
  <c r="E982" i="2"/>
  <c r="F982" i="2" s="1"/>
  <c r="E983" i="2"/>
  <c r="F983" i="2" s="1"/>
  <c r="E984" i="2"/>
  <c r="F984" i="2" s="1"/>
  <c r="E985" i="2"/>
  <c r="F985" i="2" s="1"/>
  <c r="E986" i="2"/>
  <c r="F986" i="2" s="1"/>
  <c r="E987" i="2"/>
  <c r="F987" i="2" s="1"/>
  <c r="E988" i="2"/>
  <c r="F988" i="2" s="1"/>
  <c r="E989" i="2"/>
  <c r="F989" i="2" s="1"/>
  <c r="E990" i="2"/>
  <c r="F990" i="2" s="1"/>
  <c r="E991" i="2"/>
  <c r="F991" i="2" s="1"/>
  <c r="E992" i="2"/>
  <c r="F992" i="2" s="1"/>
  <c r="E993" i="2"/>
  <c r="F993" i="2" s="1"/>
  <c r="E994" i="2"/>
  <c r="F994" i="2" s="1"/>
  <c r="E995" i="2"/>
  <c r="F995" i="2" s="1"/>
  <c r="E996" i="2"/>
  <c r="F996" i="2" s="1"/>
  <c r="E997" i="2"/>
  <c r="F997" i="2" s="1"/>
  <c r="E998" i="2"/>
  <c r="F998" i="2" s="1"/>
  <c r="E999" i="2"/>
  <c r="F999" i="2" s="1"/>
  <c r="E1000" i="2"/>
  <c r="F1000" i="2" s="1"/>
  <c r="E1001" i="2"/>
  <c r="F1001" i="2" s="1"/>
  <c r="E1002" i="2"/>
  <c r="F1002" i="2" s="1"/>
  <c r="E1003" i="2"/>
  <c r="F1003" i="2" s="1"/>
  <c r="E1004" i="2"/>
  <c r="F1004" i="2" s="1"/>
  <c r="E1005" i="2"/>
  <c r="F1005" i="2" s="1"/>
  <c r="E1006" i="2"/>
  <c r="F1006" i="2" s="1"/>
  <c r="E1007" i="2"/>
  <c r="F1007" i="2" s="1"/>
  <c r="E1008" i="2"/>
  <c r="F1008" i="2" s="1"/>
  <c r="E1009" i="2"/>
  <c r="F1009" i="2" s="1"/>
  <c r="E1010" i="2"/>
  <c r="F1010" i="2" s="1"/>
  <c r="E1011" i="2"/>
  <c r="F1011" i="2" s="1"/>
  <c r="E1012" i="2"/>
  <c r="F1012" i="2" s="1"/>
  <c r="E1013" i="2"/>
  <c r="F1013" i="2" s="1"/>
  <c r="E1014" i="2"/>
  <c r="F1014" i="2" s="1"/>
  <c r="E1015" i="2"/>
  <c r="F1015" i="2" s="1"/>
  <c r="E1016" i="2"/>
  <c r="F1016" i="2" s="1"/>
  <c r="E1017" i="2"/>
  <c r="F1017" i="2" s="1"/>
  <c r="E1018" i="2"/>
  <c r="F1018" i="2" s="1"/>
  <c r="E1019" i="2"/>
  <c r="F1019" i="2" s="1"/>
  <c r="E1020" i="2"/>
  <c r="F1020" i="2" s="1"/>
  <c r="E1021" i="2"/>
  <c r="F1021" i="2" s="1"/>
  <c r="E1022" i="2"/>
  <c r="F1022" i="2" s="1"/>
  <c r="E1023" i="2"/>
  <c r="F1023" i="2" s="1"/>
  <c r="E1024" i="2"/>
  <c r="F1024" i="2" s="1"/>
  <c r="E1025" i="2"/>
  <c r="F1025" i="2" s="1"/>
  <c r="E1026" i="2"/>
  <c r="F1026" i="2" s="1"/>
  <c r="E1027" i="2"/>
  <c r="F1027" i="2" s="1"/>
  <c r="E1028" i="2"/>
  <c r="F1028" i="2" s="1"/>
  <c r="E1029" i="2"/>
  <c r="F1029" i="2" s="1"/>
  <c r="E1030" i="2"/>
  <c r="F1030" i="2" s="1"/>
  <c r="E1031" i="2"/>
  <c r="F1031" i="2" s="1"/>
  <c r="E1032" i="2"/>
  <c r="F1032" i="2" s="1"/>
  <c r="E1033" i="2"/>
  <c r="F1033" i="2" s="1"/>
  <c r="E1034" i="2"/>
  <c r="F1034" i="2" s="1"/>
  <c r="E1035" i="2"/>
  <c r="F1035" i="2" s="1"/>
  <c r="E1036" i="2"/>
  <c r="F1036" i="2" s="1"/>
  <c r="E1037" i="2"/>
  <c r="F1037" i="2" s="1"/>
  <c r="E1038" i="2"/>
  <c r="F1038" i="2" s="1"/>
  <c r="E1039" i="2"/>
  <c r="F1039" i="2" s="1"/>
  <c r="E1040" i="2"/>
  <c r="F1040" i="2" s="1"/>
  <c r="E1041" i="2"/>
  <c r="F1041" i="2" s="1"/>
  <c r="E1042" i="2"/>
  <c r="F1042" i="2" s="1"/>
  <c r="E1043" i="2"/>
  <c r="F1043" i="2" s="1"/>
  <c r="E1044" i="2"/>
  <c r="F1044" i="2" s="1"/>
  <c r="E1045" i="2"/>
  <c r="F1045" i="2" s="1"/>
  <c r="E1046" i="2"/>
  <c r="F1046" i="2" s="1"/>
  <c r="E1047" i="2"/>
  <c r="F1047" i="2" s="1"/>
  <c r="E1048" i="2"/>
  <c r="F1048" i="2" s="1"/>
  <c r="E1049" i="2"/>
  <c r="F1049" i="2" s="1"/>
  <c r="E1050" i="2"/>
  <c r="F1050" i="2" s="1"/>
  <c r="E1051" i="2"/>
  <c r="F1051" i="2" s="1"/>
  <c r="E1052" i="2"/>
  <c r="F1052" i="2" s="1"/>
  <c r="E1053" i="2"/>
  <c r="F1053" i="2" s="1"/>
  <c r="E1054" i="2"/>
  <c r="F1054" i="2" s="1"/>
  <c r="E1055" i="2"/>
  <c r="F1055" i="2" s="1"/>
  <c r="E1056" i="2"/>
  <c r="F1056" i="2" s="1"/>
  <c r="E1057" i="2"/>
  <c r="F1057" i="2" s="1"/>
  <c r="E1058" i="2"/>
  <c r="F1058" i="2" s="1"/>
  <c r="E1059" i="2"/>
  <c r="F1059" i="2" s="1"/>
  <c r="E1060" i="2"/>
  <c r="F1060" i="2" s="1"/>
  <c r="E1061" i="2"/>
  <c r="F1061" i="2" s="1"/>
  <c r="E1062" i="2"/>
  <c r="F1062" i="2" s="1"/>
  <c r="E1063" i="2"/>
  <c r="F1063" i="2" s="1"/>
  <c r="E1064" i="2"/>
  <c r="F1064" i="2" s="1"/>
  <c r="E1065" i="2"/>
  <c r="F1065" i="2" s="1"/>
  <c r="E1066" i="2"/>
  <c r="F1066" i="2" s="1"/>
  <c r="E1067" i="2"/>
  <c r="F1067" i="2" s="1"/>
  <c r="E1068" i="2"/>
  <c r="F1068" i="2" s="1"/>
  <c r="E1069" i="2"/>
  <c r="F1069" i="2" s="1"/>
  <c r="E1070" i="2"/>
  <c r="F1070" i="2" s="1"/>
  <c r="E1071" i="2"/>
  <c r="F1071" i="2" s="1"/>
  <c r="E1072" i="2"/>
  <c r="F1072" i="2" s="1"/>
  <c r="E1073" i="2"/>
  <c r="F1073" i="2" s="1"/>
  <c r="E1074" i="2"/>
  <c r="F1074" i="2" s="1"/>
  <c r="E1075" i="2"/>
  <c r="F1075" i="2" s="1"/>
  <c r="E1076" i="2"/>
  <c r="F1076" i="2" s="1"/>
  <c r="E1077" i="2"/>
  <c r="F1077" i="2" s="1"/>
  <c r="E1078" i="2"/>
  <c r="F1078" i="2" s="1"/>
  <c r="E1079" i="2"/>
  <c r="F1079" i="2" s="1"/>
  <c r="E1080" i="2"/>
  <c r="F1080" i="2" s="1"/>
  <c r="E1081" i="2"/>
  <c r="F1081" i="2" s="1"/>
  <c r="E1082" i="2"/>
  <c r="F1082" i="2" s="1"/>
  <c r="E1083" i="2"/>
  <c r="F1083" i="2" s="1"/>
  <c r="E1084" i="2"/>
  <c r="F1084" i="2" s="1"/>
  <c r="E1085" i="2"/>
  <c r="F1085" i="2" s="1"/>
  <c r="E1086" i="2"/>
  <c r="F1086" i="2" s="1"/>
  <c r="E1087" i="2"/>
  <c r="F1087" i="2" s="1"/>
  <c r="E1088" i="2"/>
  <c r="F1088" i="2" s="1"/>
  <c r="E1089" i="2"/>
  <c r="F1089" i="2" s="1"/>
  <c r="E1090" i="2"/>
  <c r="F1090" i="2" s="1"/>
  <c r="E1091" i="2"/>
  <c r="F1091" i="2" s="1"/>
  <c r="E1092" i="2"/>
  <c r="F1092" i="2" s="1"/>
  <c r="E1093" i="2"/>
  <c r="F1093" i="2" s="1"/>
  <c r="E1094" i="2"/>
  <c r="F1094" i="2" s="1"/>
  <c r="E1095" i="2"/>
  <c r="F1095" i="2" s="1"/>
  <c r="E1096" i="2"/>
  <c r="F1096" i="2" s="1"/>
  <c r="E1097" i="2"/>
  <c r="F1097" i="2" s="1"/>
  <c r="E1098" i="2"/>
  <c r="F1098" i="2" s="1"/>
  <c r="E1099" i="2"/>
  <c r="F1099" i="2" s="1"/>
  <c r="E1100" i="2"/>
  <c r="F1100" i="2" s="1"/>
  <c r="E1101" i="2"/>
  <c r="F1101" i="2" s="1"/>
  <c r="E1102" i="2"/>
  <c r="F1102" i="2" s="1"/>
  <c r="E1103" i="2"/>
  <c r="F1103" i="2" s="1"/>
  <c r="E1104" i="2"/>
  <c r="F1104" i="2" s="1"/>
  <c r="E1105" i="2"/>
  <c r="F1105" i="2" s="1"/>
  <c r="E1106" i="2"/>
  <c r="F1106" i="2" s="1"/>
  <c r="E1107" i="2"/>
  <c r="F1107" i="2" s="1"/>
  <c r="E1108" i="2"/>
  <c r="F1108" i="2" s="1"/>
  <c r="E1109" i="2"/>
  <c r="F1109" i="2" s="1"/>
  <c r="E1110" i="2"/>
  <c r="F1110" i="2" s="1"/>
  <c r="E1111" i="2"/>
  <c r="F1111" i="2" s="1"/>
  <c r="E1112" i="2"/>
  <c r="F1112" i="2" s="1"/>
  <c r="E1113" i="2"/>
  <c r="F1113" i="2" s="1"/>
  <c r="E1114" i="2"/>
  <c r="F1114" i="2" s="1"/>
  <c r="E1115" i="2"/>
  <c r="F1115" i="2" s="1"/>
  <c r="E1116" i="2"/>
  <c r="F1116" i="2" s="1"/>
  <c r="E1117" i="2"/>
  <c r="F1117" i="2" s="1"/>
  <c r="E1118" i="2"/>
  <c r="F1118" i="2" s="1"/>
  <c r="E1119" i="2"/>
  <c r="F1119" i="2" s="1"/>
  <c r="E1120" i="2"/>
  <c r="F1120" i="2" s="1"/>
  <c r="E1121" i="2"/>
  <c r="F1121" i="2" s="1"/>
  <c r="E1122" i="2"/>
  <c r="F1122" i="2" s="1"/>
  <c r="E1123" i="2"/>
  <c r="F1123" i="2" s="1"/>
  <c r="E1124" i="2"/>
  <c r="F1124" i="2" s="1"/>
  <c r="E1125" i="2"/>
  <c r="F1125" i="2" s="1"/>
  <c r="E1126" i="2"/>
  <c r="F1126" i="2" s="1"/>
  <c r="E1127" i="2"/>
  <c r="F1127" i="2" s="1"/>
  <c r="E1128" i="2"/>
  <c r="F1128" i="2" s="1"/>
  <c r="E1129" i="2"/>
  <c r="F1129" i="2" s="1"/>
  <c r="E1130" i="2"/>
  <c r="F1130" i="2" s="1"/>
  <c r="E1131" i="2"/>
  <c r="F1131" i="2" s="1"/>
  <c r="E1132" i="2"/>
  <c r="F1132" i="2" s="1"/>
  <c r="E1133" i="2"/>
  <c r="F1133" i="2" s="1"/>
  <c r="E1134" i="2"/>
  <c r="F1134" i="2" s="1"/>
  <c r="E1135" i="2"/>
  <c r="F1135" i="2" s="1"/>
  <c r="E1136" i="2"/>
  <c r="F1136" i="2" s="1"/>
  <c r="E1137" i="2"/>
  <c r="F1137" i="2" s="1"/>
  <c r="E1138" i="2"/>
  <c r="F1138" i="2" s="1"/>
  <c r="E1139" i="2"/>
  <c r="F1139" i="2" s="1"/>
  <c r="E1140" i="2"/>
  <c r="F1140" i="2" s="1"/>
  <c r="E1141" i="2"/>
  <c r="F1141" i="2" s="1"/>
  <c r="E1142" i="2"/>
  <c r="F1142" i="2" s="1"/>
  <c r="E1143" i="2"/>
  <c r="F1143" i="2" s="1"/>
  <c r="E1144" i="2"/>
  <c r="F1144" i="2" s="1"/>
  <c r="E1145" i="2"/>
  <c r="F1145" i="2" s="1"/>
  <c r="E1146" i="2"/>
  <c r="F1146" i="2" s="1"/>
  <c r="E1147" i="2"/>
  <c r="F1147" i="2" s="1"/>
  <c r="E1148" i="2"/>
  <c r="F1148" i="2" s="1"/>
  <c r="E1149" i="2"/>
  <c r="F1149" i="2" s="1"/>
  <c r="E1150" i="2"/>
  <c r="F1150" i="2" s="1"/>
  <c r="E1151" i="2"/>
  <c r="F1151" i="2" s="1"/>
  <c r="E1152" i="2"/>
  <c r="F1152" i="2" s="1"/>
  <c r="E1153" i="2"/>
  <c r="F1153" i="2" s="1"/>
  <c r="E1154" i="2"/>
  <c r="F1154" i="2" s="1"/>
  <c r="E1155" i="2"/>
  <c r="F1155" i="2" s="1"/>
  <c r="E1156" i="2"/>
  <c r="F1156" i="2" s="1"/>
  <c r="E1157" i="2"/>
  <c r="F1157" i="2" s="1"/>
  <c r="E1158" i="2"/>
  <c r="F1158" i="2" s="1"/>
  <c r="E1159" i="2"/>
  <c r="F1159" i="2" s="1"/>
  <c r="E1160" i="2"/>
  <c r="F1160" i="2" s="1"/>
  <c r="E1161" i="2"/>
  <c r="F1161" i="2" s="1"/>
  <c r="E1162" i="2"/>
  <c r="F1162" i="2" s="1"/>
  <c r="E1163" i="2"/>
  <c r="F1163" i="2" s="1"/>
  <c r="E1164" i="2"/>
  <c r="F1164" i="2" s="1"/>
  <c r="E1165" i="2"/>
  <c r="F1165" i="2" s="1"/>
  <c r="E1166" i="2"/>
  <c r="F1166" i="2" s="1"/>
  <c r="E1167" i="2"/>
  <c r="F1167" i="2" s="1"/>
  <c r="E1168" i="2"/>
  <c r="F1168" i="2" s="1"/>
  <c r="E1169" i="2"/>
  <c r="F1169" i="2" s="1"/>
  <c r="E1170" i="2"/>
  <c r="F1170" i="2" s="1"/>
  <c r="E1171" i="2"/>
  <c r="F1171" i="2" s="1"/>
  <c r="E1172" i="2"/>
  <c r="F1172" i="2" s="1"/>
  <c r="E1173" i="2"/>
  <c r="F1173" i="2" s="1"/>
  <c r="E1174" i="2"/>
  <c r="F1174" i="2" s="1"/>
  <c r="E1175" i="2"/>
  <c r="F1175" i="2" s="1"/>
  <c r="E1176" i="2"/>
  <c r="F1176" i="2" s="1"/>
  <c r="E1177" i="2"/>
  <c r="F1177" i="2" s="1"/>
  <c r="E1178" i="2"/>
  <c r="F1178" i="2" s="1"/>
  <c r="E1179" i="2"/>
  <c r="F1179" i="2" s="1"/>
  <c r="E1180" i="2"/>
  <c r="F1180" i="2" s="1"/>
  <c r="E1181" i="2"/>
  <c r="F1181" i="2" s="1"/>
  <c r="E1182" i="2"/>
  <c r="F1182" i="2" s="1"/>
  <c r="E1183" i="2"/>
  <c r="F1183" i="2" s="1"/>
  <c r="E1184" i="2"/>
  <c r="F1184" i="2" s="1"/>
  <c r="E1185" i="2"/>
  <c r="F1185" i="2" s="1"/>
  <c r="E1186" i="2"/>
  <c r="F1186" i="2" s="1"/>
  <c r="E1187" i="2"/>
  <c r="F1187" i="2" s="1"/>
  <c r="E1188" i="2"/>
  <c r="F1188" i="2" s="1"/>
  <c r="E1189" i="2"/>
  <c r="F1189" i="2" s="1"/>
  <c r="E1190" i="2"/>
  <c r="F1190" i="2" s="1"/>
  <c r="E1191" i="2"/>
  <c r="F1191" i="2" s="1"/>
  <c r="E1192" i="2"/>
  <c r="F1192" i="2" s="1"/>
  <c r="E1193" i="2"/>
  <c r="F1193" i="2" s="1"/>
  <c r="E1194" i="2"/>
  <c r="F1194" i="2" s="1"/>
  <c r="E1195" i="2"/>
  <c r="F1195" i="2" s="1"/>
  <c r="E1196" i="2"/>
  <c r="F1196" i="2" s="1"/>
  <c r="E1197" i="2"/>
  <c r="F1197" i="2" s="1"/>
  <c r="E1198" i="2"/>
  <c r="F1198" i="2" s="1"/>
  <c r="E1199" i="2"/>
  <c r="F1199" i="2" s="1"/>
  <c r="E1200" i="2"/>
  <c r="F1200" i="2" s="1"/>
  <c r="E1201" i="2"/>
  <c r="F1201" i="2" s="1"/>
  <c r="E1202" i="2"/>
  <c r="F1202" i="2" s="1"/>
  <c r="E1203" i="2"/>
  <c r="F1203" i="2" s="1"/>
  <c r="E1204" i="2"/>
  <c r="F1204" i="2" s="1"/>
  <c r="E1205" i="2"/>
  <c r="F1205" i="2" s="1"/>
  <c r="E1206" i="2"/>
  <c r="F1206" i="2" s="1"/>
  <c r="E1207" i="2"/>
  <c r="F1207" i="2" s="1"/>
  <c r="E1208" i="2"/>
  <c r="F1208" i="2" s="1"/>
  <c r="E1209" i="2"/>
  <c r="F1209" i="2" s="1"/>
  <c r="E1210" i="2"/>
  <c r="F1210" i="2" s="1"/>
  <c r="E1211" i="2"/>
  <c r="F1211" i="2" s="1"/>
  <c r="E1212" i="2"/>
  <c r="F1212" i="2" s="1"/>
  <c r="E1213" i="2"/>
  <c r="F1213" i="2" s="1"/>
  <c r="E1214" i="2"/>
  <c r="F1214" i="2" s="1"/>
  <c r="E1215" i="2"/>
  <c r="F1215" i="2" s="1"/>
  <c r="E1216" i="2"/>
  <c r="F1216" i="2" s="1"/>
  <c r="E1217" i="2"/>
  <c r="F1217" i="2" s="1"/>
  <c r="E1218" i="2"/>
  <c r="F1218" i="2" s="1"/>
  <c r="E1219" i="2"/>
  <c r="F1219" i="2" s="1"/>
  <c r="E1220" i="2"/>
  <c r="F1220" i="2" s="1"/>
  <c r="E1221" i="2"/>
  <c r="F1221" i="2" s="1"/>
  <c r="E1222" i="2"/>
  <c r="F1222" i="2" s="1"/>
  <c r="E1223" i="2"/>
  <c r="F1223" i="2" s="1"/>
  <c r="E1224" i="2"/>
  <c r="F1224" i="2" s="1"/>
  <c r="E1225" i="2"/>
  <c r="F1225" i="2" s="1"/>
  <c r="E1226" i="2"/>
  <c r="F1226" i="2" s="1"/>
  <c r="E1227" i="2"/>
  <c r="F1227" i="2" s="1"/>
  <c r="E1228" i="2"/>
  <c r="F1228" i="2" s="1"/>
  <c r="E1229" i="2"/>
  <c r="F1229" i="2" s="1"/>
  <c r="E1230" i="2"/>
  <c r="F1230" i="2" s="1"/>
  <c r="E1231" i="2"/>
  <c r="F1231" i="2" s="1"/>
  <c r="E1232" i="2"/>
  <c r="F1232" i="2" s="1"/>
  <c r="E1233" i="2"/>
  <c r="F1233" i="2" s="1"/>
  <c r="E1234" i="2"/>
  <c r="F1234" i="2" s="1"/>
  <c r="E1235" i="2"/>
  <c r="F1235" i="2" s="1"/>
  <c r="E1236" i="2"/>
  <c r="F1236" i="2" s="1"/>
  <c r="E1237" i="2"/>
  <c r="F1237" i="2" s="1"/>
  <c r="E1238" i="2"/>
  <c r="F1238" i="2" s="1"/>
  <c r="E1239" i="2"/>
  <c r="F1239" i="2" s="1"/>
  <c r="E1240" i="2"/>
  <c r="F1240" i="2" s="1"/>
  <c r="E1241" i="2"/>
  <c r="F1241" i="2" s="1"/>
  <c r="E1242" i="2"/>
  <c r="F1242" i="2" s="1"/>
  <c r="E1243" i="2"/>
  <c r="F1243" i="2" s="1"/>
  <c r="E1244" i="2"/>
  <c r="F1244" i="2" s="1"/>
  <c r="E1245" i="2"/>
  <c r="F1245" i="2" s="1"/>
  <c r="E1246" i="2"/>
  <c r="F1246" i="2" s="1"/>
  <c r="E1247" i="2"/>
  <c r="F1247" i="2" s="1"/>
  <c r="E1248" i="2"/>
  <c r="F1248" i="2" s="1"/>
  <c r="E1249" i="2"/>
  <c r="F1249" i="2" s="1"/>
  <c r="E1250" i="2"/>
  <c r="F1250" i="2" s="1"/>
  <c r="E1251" i="2"/>
  <c r="F1251" i="2" s="1"/>
  <c r="E1252" i="2"/>
  <c r="F1252" i="2" s="1"/>
  <c r="E1253" i="2"/>
  <c r="F1253" i="2" s="1"/>
  <c r="E1254" i="2"/>
  <c r="F1254" i="2" s="1"/>
  <c r="E1255" i="2"/>
  <c r="F1255" i="2" s="1"/>
  <c r="E1256" i="2"/>
  <c r="F1256" i="2" s="1"/>
  <c r="E1257" i="2"/>
  <c r="F1257" i="2" s="1"/>
  <c r="E1258" i="2"/>
  <c r="F1258" i="2" s="1"/>
  <c r="E1259" i="2"/>
  <c r="F1259" i="2" s="1"/>
  <c r="E1260" i="2"/>
  <c r="F1260" i="2" s="1"/>
  <c r="E1261" i="2"/>
  <c r="F1261" i="2" s="1"/>
  <c r="E1262" i="2"/>
  <c r="F1262" i="2" s="1"/>
  <c r="E1263" i="2"/>
  <c r="F1263" i="2" s="1"/>
  <c r="E1264" i="2"/>
  <c r="F1264" i="2" s="1"/>
  <c r="E1265" i="2"/>
  <c r="F1265" i="2" s="1"/>
  <c r="E1266" i="2"/>
  <c r="F1266" i="2" s="1"/>
  <c r="E1267" i="2"/>
  <c r="F1267" i="2" s="1"/>
  <c r="E1268" i="2"/>
  <c r="F1268" i="2" s="1"/>
  <c r="E1269" i="2"/>
  <c r="F1269" i="2" s="1"/>
  <c r="E1270" i="2"/>
  <c r="F1270" i="2" s="1"/>
  <c r="E1271" i="2"/>
  <c r="F1271" i="2" s="1"/>
  <c r="E1272" i="2"/>
  <c r="F1272" i="2" s="1"/>
  <c r="E1273" i="2"/>
  <c r="F1273" i="2" s="1"/>
  <c r="E1274" i="2"/>
  <c r="F1274" i="2" s="1"/>
  <c r="E1275" i="2"/>
  <c r="F1275" i="2" s="1"/>
  <c r="E1276" i="2"/>
  <c r="F1276" i="2" s="1"/>
  <c r="E1277" i="2"/>
  <c r="F1277" i="2" s="1"/>
  <c r="E1278" i="2"/>
  <c r="F1278" i="2" s="1"/>
  <c r="E1279" i="2"/>
  <c r="F1279" i="2" s="1"/>
  <c r="E1280" i="2"/>
  <c r="F1280" i="2" s="1"/>
  <c r="E1281" i="2"/>
  <c r="F1281" i="2" s="1"/>
  <c r="E1282" i="2"/>
  <c r="F1282" i="2" s="1"/>
  <c r="E1283" i="2"/>
  <c r="F1283" i="2" s="1"/>
  <c r="E1284" i="2"/>
  <c r="F1284" i="2" s="1"/>
  <c r="E1285" i="2"/>
  <c r="F1285" i="2" s="1"/>
  <c r="E1286" i="2"/>
  <c r="F1286" i="2" s="1"/>
  <c r="E1287" i="2"/>
  <c r="F1287" i="2" s="1"/>
  <c r="E1288" i="2"/>
  <c r="F1288" i="2" s="1"/>
  <c r="E1289" i="2"/>
  <c r="F1289" i="2" s="1"/>
  <c r="E1290" i="2"/>
  <c r="F1290" i="2" s="1"/>
  <c r="E1291" i="2"/>
  <c r="F1291" i="2" s="1"/>
  <c r="E1292" i="2"/>
  <c r="F1292" i="2" s="1"/>
  <c r="E1293" i="2"/>
  <c r="F1293" i="2" s="1"/>
  <c r="E1294" i="2"/>
  <c r="F1294" i="2" s="1"/>
  <c r="E1295" i="2"/>
  <c r="F1295" i="2" s="1"/>
  <c r="E1296" i="2"/>
  <c r="F1296" i="2" s="1"/>
  <c r="E1297" i="2"/>
  <c r="F1297" i="2" s="1"/>
  <c r="E1298" i="2"/>
  <c r="F1298" i="2" s="1"/>
  <c r="E1299" i="2"/>
  <c r="F1299" i="2" s="1"/>
  <c r="E1300" i="2"/>
  <c r="F1300" i="2" s="1"/>
  <c r="E1301" i="2"/>
  <c r="F1301" i="2" s="1"/>
  <c r="E1302" i="2"/>
  <c r="F1302" i="2" s="1"/>
  <c r="E1303" i="2"/>
  <c r="F1303" i="2" s="1"/>
  <c r="E1304" i="2"/>
  <c r="F1304" i="2" s="1"/>
  <c r="E1305" i="2"/>
  <c r="F1305" i="2" s="1"/>
  <c r="E1306" i="2"/>
  <c r="F1306" i="2" s="1"/>
  <c r="E1307" i="2"/>
  <c r="F1307" i="2" s="1"/>
  <c r="E1308" i="2"/>
  <c r="F1308" i="2" s="1"/>
  <c r="E1309" i="2"/>
  <c r="F1309" i="2" s="1"/>
  <c r="E1310" i="2"/>
  <c r="F1310" i="2" s="1"/>
  <c r="E1311" i="2"/>
  <c r="F1311" i="2" s="1"/>
  <c r="E1312" i="2"/>
  <c r="F1312" i="2" s="1"/>
  <c r="E1313" i="2"/>
  <c r="F1313" i="2" s="1"/>
  <c r="E1314" i="2"/>
  <c r="F1314" i="2" s="1"/>
  <c r="E1315" i="2"/>
  <c r="F1315" i="2" s="1"/>
  <c r="E1316" i="2"/>
  <c r="F1316" i="2" s="1"/>
  <c r="E1317" i="2"/>
  <c r="F1317" i="2" s="1"/>
  <c r="E1318" i="2"/>
  <c r="F1318" i="2" s="1"/>
  <c r="E1319" i="2"/>
  <c r="F1319" i="2" s="1"/>
  <c r="E1320" i="2"/>
  <c r="F1320" i="2" s="1"/>
  <c r="E1321" i="2"/>
  <c r="F1321" i="2" s="1"/>
  <c r="E1322" i="2"/>
  <c r="F1322" i="2" s="1"/>
  <c r="E1323" i="2"/>
  <c r="F1323" i="2" s="1"/>
  <c r="E1324" i="2"/>
  <c r="F1324" i="2" s="1"/>
  <c r="E1325" i="2"/>
  <c r="F1325" i="2" s="1"/>
  <c r="E1326" i="2"/>
  <c r="F1326" i="2" s="1"/>
  <c r="E1327" i="2"/>
  <c r="F1327" i="2" s="1"/>
  <c r="E1328" i="2"/>
  <c r="F1328" i="2" s="1"/>
  <c r="E1329" i="2"/>
  <c r="F1329" i="2" s="1"/>
  <c r="E1330" i="2"/>
  <c r="F1330" i="2" s="1"/>
  <c r="E1331" i="2"/>
  <c r="F1331" i="2" s="1"/>
  <c r="E1332" i="2"/>
  <c r="F1332" i="2" s="1"/>
  <c r="E1333" i="2"/>
  <c r="F1333" i="2" s="1"/>
  <c r="E1334" i="2"/>
  <c r="F1334" i="2" s="1"/>
  <c r="E1335" i="2"/>
  <c r="F1335" i="2" s="1"/>
  <c r="E1336" i="2"/>
  <c r="F1336" i="2" s="1"/>
  <c r="E1337" i="2"/>
  <c r="F1337" i="2" s="1"/>
  <c r="E1338" i="2"/>
  <c r="F1338" i="2" s="1"/>
  <c r="E1339" i="2"/>
  <c r="F1339" i="2" s="1"/>
  <c r="E1340" i="2"/>
  <c r="F1340" i="2" s="1"/>
  <c r="E1341" i="2"/>
  <c r="F1341" i="2" s="1"/>
  <c r="E1342" i="2"/>
  <c r="F1342" i="2" s="1"/>
  <c r="E1343" i="2"/>
  <c r="F1343" i="2" s="1"/>
  <c r="E1344" i="2"/>
  <c r="F1344" i="2" s="1"/>
  <c r="E1345" i="2"/>
  <c r="F1345" i="2" s="1"/>
  <c r="E1346" i="2"/>
  <c r="F1346" i="2" s="1"/>
  <c r="E1347" i="2"/>
  <c r="F1347" i="2" s="1"/>
  <c r="E1348" i="2"/>
  <c r="F1348" i="2" s="1"/>
  <c r="E1349" i="2"/>
  <c r="F1349" i="2" s="1"/>
  <c r="E1350" i="2"/>
  <c r="F1350" i="2" s="1"/>
  <c r="E1351" i="2"/>
  <c r="F1351" i="2" s="1"/>
  <c r="E1352" i="2"/>
  <c r="F1352" i="2" s="1"/>
  <c r="E1353" i="2"/>
  <c r="F1353" i="2" s="1"/>
  <c r="E1354" i="2"/>
  <c r="F1354" i="2" s="1"/>
  <c r="E1355" i="2"/>
  <c r="F1355" i="2" s="1"/>
  <c r="E1356" i="2"/>
  <c r="F1356" i="2" s="1"/>
  <c r="E1357" i="2"/>
  <c r="F1357" i="2" s="1"/>
  <c r="E1358" i="2"/>
  <c r="F1358" i="2" s="1"/>
  <c r="E1359" i="2"/>
  <c r="F1359" i="2" s="1"/>
  <c r="E1360" i="2"/>
  <c r="F1360" i="2" s="1"/>
  <c r="E1361" i="2"/>
  <c r="F1361" i="2" s="1"/>
  <c r="E1362" i="2"/>
  <c r="F1362" i="2" s="1"/>
  <c r="E1363" i="2"/>
  <c r="F1363" i="2" s="1"/>
  <c r="E1364" i="2"/>
  <c r="F1364" i="2" s="1"/>
  <c r="E1365" i="2"/>
  <c r="F1365" i="2" s="1"/>
  <c r="E1366" i="2"/>
  <c r="F1366" i="2" s="1"/>
  <c r="E1367" i="2"/>
  <c r="F1367" i="2" s="1"/>
  <c r="E1368" i="2"/>
  <c r="F1368" i="2" s="1"/>
  <c r="E1369" i="2"/>
  <c r="F1369" i="2" s="1"/>
  <c r="E1370" i="2"/>
  <c r="F1370" i="2" s="1"/>
  <c r="E1371" i="2"/>
  <c r="F1371" i="2" s="1"/>
  <c r="E1372" i="2"/>
  <c r="F1372" i="2" s="1"/>
  <c r="E1373" i="2"/>
  <c r="F1373" i="2" s="1"/>
  <c r="E1374" i="2"/>
  <c r="F1374" i="2" s="1"/>
  <c r="E1375" i="2"/>
  <c r="F1375" i="2" s="1"/>
  <c r="E1376" i="2"/>
  <c r="F1376" i="2" s="1"/>
  <c r="E1377" i="2"/>
  <c r="F1377" i="2" s="1"/>
  <c r="E1378" i="2"/>
  <c r="F1378" i="2" s="1"/>
  <c r="E1379" i="2"/>
  <c r="F1379" i="2" s="1"/>
  <c r="E1380" i="2"/>
  <c r="F1380" i="2" s="1"/>
  <c r="E1381" i="2"/>
  <c r="F1381" i="2" s="1"/>
  <c r="E1382" i="2"/>
  <c r="F1382" i="2" s="1"/>
  <c r="E1383" i="2"/>
  <c r="F1383" i="2" s="1"/>
  <c r="E1384" i="2"/>
  <c r="F1384" i="2" s="1"/>
  <c r="E1385" i="2"/>
  <c r="F1385" i="2" s="1"/>
  <c r="E1386" i="2"/>
  <c r="F1386" i="2" s="1"/>
  <c r="E1387" i="2"/>
  <c r="F1387" i="2" s="1"/>
  <c r="E1388" i="2"/>
  <c r="F1388" i="2" s="1"/>
  <c r="E1389" i="2"/>
  <c r="F1389" i="2" s="1"/>
  <c r="E1390" i="2"/>
  <c r="F1390" i="2" s="1"/>
  <c r="E1391" i="2"/>
  <c r="F1391" i="2" s="1"/>
  <c r="E1392" i="2"/>
  <c r="F1392" i="2" s="1"/>
  <c r="E1393" i="2"/>
  <c r="F1393" i="2" s="1"/>
  <c r="E1394" i="2"/>
  <c r="F1394" i="2" s="1"/>
  <c r="E1395" i="2"/>
  <c r="F1395" i="2" s="1"/>
  <c r="E1396" i="2"/>
  <c r="F1396" i="2" s="1"/>
  <c r="E1397" i="2"/>
  <c r="F1397" i="2" s="1"/>
  <c r="E1398" i="2"/>
  <c r="F1398" i="2" s="1"/>
  <c r="E1399" i="2"/>
  <c r="F1399" i="2" s="1"/>
  <c r="E1400" i="2"/>
  <c r="F1400" i="2" s="1"/>
  <c r="E1401" i="2"/>
  <c r="F1401" i="2" s="1"/>
  <c r="E1402" i="2"/>
  <c r="F1402" i="2" s="1"/>
  <c r="E1403" i="2"/>
  <c r="F1403" i="2" s="1"/>
  <c r="E1404" i="2"/>
  <c r="F1404" i="2" s="1"/>
  <c r="E1405" i="2"/>
  <c r="F1405" i="2" s="1"/>
  <c r="E1406" i="2"/>
  <c r="F1406" i="2" s="1"/>
  <c r="E1407" i="2"/>
  <c r="F1407" i="2" s="1"/>
  <c r="E1408" i="2"/>
  <c r="F1408" i="2" s="1"/>
  <c r="E1409" i="2"/>
  <c r="F1409" i="2" s="1"/>
  <c r="E1410" i="2"/>
  <c r="F1410" i="2" s="1"/>
  <c r="E1411" i="2"/>
  <c r="F1411" i="2" s="1"/>
  <c r="E1412" i="2"/>
  <c r="F1412" i="2" s="1"/>
  <c r="E1413" i="2"/>
  <c r="F1413" i="2" s="1"/>
  <c r="E1414" i="2"/>
  <c r="F1414" i="2" s="1"/>
  <c r="E1415" i="2"/>
  <c r="F1415" i="2" s="1"/>
  <c r="E1416" i="2"/>
  <c r="F1416" i="2" s="1"/>
  <c r="E1417" i="2"/>
  <c r="F1417" i="2" s="1"/>
  <c r="E1418" i="2"/>
  <c r="F1418" i="2" s="1"/>
  <c r="E1419" i="2"/>
  <c r="F1419" i="2" s="1"/>
  <c r="E1420" i="2"/>
  <c r="F1420" i="2" s="1"/>
  <c r="E1421" i="2"/>
  <c r="F1421" i="2" s="1"/>
  <c r="E1422" i="2"/>
  <c r="F1422" i="2" s="1"/>
  <c r="E1423" i="2"/>
  <c r="F1423" i="2" s="1"/>
  <c r="E1424" i="2"/>
  <c r="F1424" i="2" s="1"/>
  <c r="E1425" i="2"/>
  <c r="F1425" i="2" s="1"/>
  <c r="E1426" i="2"/>
  <c r="F1426" i="2" s="1"/>
  <c r="E1427" i="2"/>
  <c r="F1427" i="2" s="1"/>
  <c r="E1428" i="2"/>
  <c r="F1428" i="2" s="1"/>
  <c r="E1429" i="2"/>
  <c r="F1429" i="2" s="1"/>
  <c r="E1430" i="2"/>
  <c r="F1430" i="2" s="1"/>
  <c r="E1431" i="2"/>
  <c r="F1431" i="2" s="1"/>
  <c r="E1432" i="2"/>
  <c r="F1432" i="2" s="1"/>
  <c r="E1433" i="2"/>
  <c r="F1433" i="2" s="1"/>
  <c r="E1434" i="2"/>
  <c r="F1434" i="2" s="1"/>
  <c r="E1435" i="2"/>
  <c r="F1435" i="2" s="1"/>
  <c r="E1436" i="2"/>
  <c r="F1436" i="2" s="1"/>
  <c r="E1437" i="2"/>
  <c r="F1437" i="2" s="1"/>
  <c r="E1438" i="2"/>
  <c r="F1438" i="2" s="1"/>
  <c r="E1439" i="2"/>
  <c r="F1439" i="2" s="1"/>
  <c r="E1440" i="2"/>
  <c r="F1440" i="2" s="1"/>
  <c r="E1441" i="2"/>
  <c r="F1441" i="2" s="1"/>
  <c r="E1442" i="2"/>
  <c r="F1442" i="2" s="1"/>
  <c r="E1443" i="2"/>
  <c r="F1443" i="2" s="1"/>
  <c r="E1444" i="2"/>
  <c r="F1444" i="2" s="1"/>
  <c r="E1445" i="2"/>
  <c r="F1445" i="2" s="1"/>
  <c r="E1446" i="2"/>
  <c r="F1446" i="2" s="1"/>
  <c r="E1447" i="2"/>
  <c r="F1447" i="2" s="1"/>
  <c r="E1448" i="2"/>
  <c r="F1448" i="2" s="1"/>
  <c r="E1449" i="2"/>
  <c r="F1449" i="2" s="1"/>
  <c r="E1450" i="2"/>
  <c r="F1450" i="2" s="1"/>
  <c r="E1451" i="2"/>
  <c r="F1451" i="2" s="1"/>
  <c r="E1452" i="2"/>
  <c r="F1452" i="2" s="1"/>
  <c r="E1453" i="2"/>
  <c r="F1453" i="2" s="1"/>
  <c r="E1454" i="2"/>
  <c r="F1454" i="2" s="1"/>
  <c r="E1455" i="2"/>
  <c r="F1455" i="2" s="1"/>
  <c r="E1456" i="2"/>
  <c r="F1456" i="2" s="1"/>
  <c r="E1457" i="2"/>
  <c r="F1457" i="2" s="1"/>
  <c r="E1458" i="2"/>
  <c r="F1458" i="2" s="1"/>
  <c r="E1459" i="2"/>
  <c r="F1459" i="2" s="1"/>
  <c r="E1460" i="2"/>
  <c r="F1460" i="2" s="1"/>
  <c r="E1461" i="2"/>
  <c r="F1461" i="2" s="1"/>
  <c r="E1462" i="2"/>
  <c r="F1462" i="2" s="1"/>
  <c r="E1463" i="2"/>
  <c r="F1463" i="2" s="1"/>
  <c r="E1464" i="2"/>
  <c r="F1464" i="2" s="1"/>
  <c r="E1465" i="2"/>
  <c r="F1465" i="2" s="1"/>
  <c r="E1466" i="2"/>
  <c r="F1466" i="2" s="1"/>
  <c r="E1467" i="2"/>
  <c r="F1467" i="2" s="1"/>
  <c r="E1468" i="2"/>
  <c r="F1468" i="2" s="1"/>
  <c r="E1469" i="2"/>
  <c r="F1469" i="2" s="1"/>
  <c r="E1470" i="2"/>
  <c r="F1470" i="2" s="1"/>
  <c r="E1471" i="2"/>
  <c r="F1471" i="2" s="1"/>
  <c r="E1472" i="2"/>
  <c r="F1472" i="2" s="1"/>
  <c r="E1473" i="2"/>
  <c r="F1473" i="2" s="1"/>
  <c r="E1474" i="2"/>
  <c r="F1474" i="2" s="1"/>
  <c r="E1475" i="2"/>
  <c r="F1475" i="2" s="1"/>
  <c r="E1476" i="2"/>
  <c r="F1476" i="2" s="1"/>
  <c r="E1477" i="2"/>
  <c r="F1477" i="2" s="1"/>
  <c r="E1478" i="2"/>
  <c r="F1478" i="2" s="1"/>
  <c r="E1479" i="2"/>
  <c r="F1479" i="2" s="1"/>
  <c r="E1480" i="2"/>
  <c r="F1480" i="2" s="1"/>
  <c r="E1481" i="2"/>
  <c r="F1481" i="2" s="1"/>
  <c r="E1482" i="2"/>
  <c r="F1482" i="2" s="1"/>
  <c r="E1483" i="2"/>
  <c r="F1483" i="2" s="1"/>
  <c r="E1484" i="2"/>
  <c r="F1484" i="2" s="1"/>
  <c r="E1485" i="2"/>
  <c r="F1485" i="2" s="1"/>
  <c r="E1486" i="2"/>
  <c r="F1486" i="2" s="1"/>
  <c r="E1487" i="2"/>
  <c r="F1487" i="2" s="1"/>
  <c r="E1488" i="2"/>
  <c r="F1488" i="2" s="1"/>
  <c r="E1489" i="2"/>
  <c r="F1489" i="2" s="1"/>
  <c r="E1490" i="2"/>
  <c r="F1490" i="2" s="1"/>
  <c r="E1491" i="2"/>
  <c r="F1491" i="2" s="1"/>
  <c r="E1492" i="2"/>
  <c r="F1492" i="2" s="1"/>
  <c r="E1493" i="2"/>
  <c r="F1493" i="2" s="1"/>
  <c r="E1494" i="2"/>
  <c r="F1494" i="2" s="1"/>
  <c r="E1495" i="2"/>
  <c r="F1495" i="2" s="1"/>
  <c r="E1496" i="2"/>
  <c r="F1496" i="2" s="1"/>
  <c r="E1497" i="2"/>
  <c r="F1497" i="2" s="1"/>
  <c r="E1498" i="2"/>
  <c r="F1498" i="2" s="1"/>
  <c r="E1499" i="2"/>
  <c r="F1499" i="2" s="1"/>
  <c r="E1500" i="2"/>
  <c r="F1500" i="2" s="1"/>
  <c r="E1501" i="2"/>
  <c r="F1501" i="2" s="1"/>
  <c r="E1502" i="2"/>
  <c r="F1502" i="2" s="1"/>
  <c r="E1503" i="2"/>
  <c r="F1503" i="2" s="1"/>
  <c r="E1504" i="2"/>
  <c r="F1504" i="2" s="1"/>
  <c r="E1505" i="2"/>
  <c r="F1505" i="2" s="1"/>
  <c r="E1506" i="2"/>
  <c r="F1506" i="2" s="1"/>
  <c r="E1507" i="2"/>
  <c r="F1507" i="2" s="1"/>
  <c r="E1508" i="2"/>
  <c r="F1508" i="2" s="1"/>
  <c r="E1509" i="2"/>
  <c r="F1509" i="2" s="1"/>
  <c r="E1510" i="2"/>
  <c r="F1510" i="2" s="1"/>
  <c r="E1511" i="2"/>
  <c r="F1511" i="2" s="1"/>
  <c r="E1512" i="2"/>
  <c r="F1512" i="2" s="1"/>
  <c r="E1513" i="2"/>
  <c r="F1513" i="2" s="1"/>
  <c r="E1514" i="2"/>
  <c r="F1514" i="2" s="1"/>
  <c r="E1515" i="2"/>
  <c r="F1515" i="2" s="1"/>
  <c r="E1516" i="2"/>
  <c r="F1516" i="2" s="1"/>
  <c r="E1517" i="2"/>
  <c r="F1517" i="2" s="1"/>
  <c r="E1518" i="2"/>
  <c r="F1518" i="2" s="1"/>
  <c r="E1519" i="2"/>
  <c r="F1519" i="2" s="1"/>
  <c r="E1520" i="2"/>
  <c r="F1520" i="2" s="1"/>
  <c r="E1521" i="2"/>
  <c r="F1521" i="2" s="1"/>
  <c r="E1522" i="2"/>
  <c r="F1522" i="2" s="1"/>
  <c r="E1523" i="2"/>
  <c r="F1523" i="2" s="1"/>
  <c r="E1524" i="2"/>
  <c r="F1524" i="2" s="1"/>
  <c r="E1525" i="2"/>
  <c r="F1525" i="2" s="1"/>
  <c r="E1526" i="2"/>
  <c r="F1526" i="2" s="1"/>
  <c r="E1527" i="2"/>
  <c r="F1527" i="2" s="1"/>
  <c r="E1528" i="2"/>
  <c r="F1528" i="2" s="1"/>
  <c r="E1529" i="2"/>
  <c r="F1529" i="2" s="1"/>
  <c r="E1530" i="2"/>
  <c r="F1530" i="2" s="1"/>
  <c r="E1531" i="2"/>
  <c r="F1531" i="2" s="1"/>
  <c r="E1532" i="2"/>
  <c r="F1532" i="2" s="1"/>
  <c r="E1533" i="2"/>
  <c r="F1533" i="2" s="1"/>
  <c r="E1534" i="2"/>
  <c r="F1534" i="2" s="1"/>
  <c r="E1535" i="2"/>
  <c r="F1535" i="2" s="1"/>
  <c r="E1536" i="2"/>
  <c r="F1536" i="2" s="1"/>
  <c r="E1537" i="2"/>
  <c r="F1537" i="2" s="1"/>
  <c r="E1538" i="2"/>
  <c r="F1538" i="2" s="1"/>
  <c r="E1539" i="2"/>
  <c r="F1539" i="2" s="1"/>
  <c r="E1540" i="2"/>
  <c r="F1540" i="2" s="1"/>
  <c r="E1541" i="2"/>
  <c r="F1541" i="2" s="1"/>
  <c r="E1542" i="2"/>
  <c r="F1542" i="2" s="1"/>
  <c r="E1543" i="2"/>
  <c r="F1543" i="2" s="1"/>
  <c r="E1544" i="2"/>
  <c r="F1544" i="2" s="1"/>
  <c r="E1545" i="2"/>
  <c r="F1545" i="2" s="1"/>
  <c r="E1546" i="2"/>
  <c r="F1546" i="2" s="1"/>
  <c r="E1547" i="2"/>
  <c r="F1547" i="2" s="1"/>
  <c r="E1548" i="2"/>
  <c r="F1548" i="2" s="1"/>
  <c r="E1549" i="2"/>
  <c r="F1549" i="2" s="1"/>
  <c r="E1550" i="2"/>
  <c r="F1550" i="2" s="1"/>
  <c r="E1551" i="2"/>
  <c r="F1551" i="2" s="1"/>
  <c r="E1552" i="2"/>
  <c r="F1552" i="2" s="1"/>
  <c r="E1553" i="2"/>
  <c r="F1553" i="2" s="1"/>
  <c r="E1554" i="2"/>
  <c r="F1554" i="2" s="1"/>
  <c r="E1555" i="2"/>
  <c r="F1555" i="2" s="1"/>
  <c r="E1556" i="2"/>
  <c r="F1556" i="2" s="1"/>
  <c r="E1557" i="2"/>
  <c r="F1557" i="2" s="1"/>
  <c r="E1558" i="2"/>
  <c r="F1558" i="2" s="1"/>
  <c r="E1559" i="2"/>
  <c r="F1559" i="2" s="1"/>
  <c r="E1560" i="2"/>
  <c r="F1560" i="2" s="1"/>
  <c r="E1561" i="2"/>
  <c r="F1561" i="2" s="1"/>
  <c r="E1562" i="2"/>
  <c r="F1562" i="2" s="1"/>
  <c r="E1563" i="2"/>
  <c r="F1563" i="2" s="1"/>
  <c r="E1564" i="2"/>
  <c r="F1564" i="2" s="1"/>
  <c r="E1565" i="2"/>
  <c r="F1565" i="2" s="1"/>
  <c r="E1566" i="2"/>
  <c r="F1566" i="2" s="1"/>
  <c r="E1567" i="2"/>
  <c r="F1567" i="2" s="1"/>
  <c r="E1568" i="2"/>
  <c r="F1568" i="2" s="1"/>
  <c r="E1569" i="2"/>
  <c r="F1569" i="2" s="1"/>
  <c r="E1570" i="2"/>
  <c r="F1570" i="2" s="1"/>
  <c r="E1571" i="2"/>
  <c r="F1571" i="2" s="1"/>
  <c r="E1572" i="2"/>
  <c r="F1572" i="2" s="1"/>
  <c r="E1573" i="2"/>
  <c r="F1573" i="2" s="1"/>
  <c r="E1574" i="2"/>
  <c r="F1574" i="2" s="1"/>
  <c r="E1575" i="2"/>
  <c r="F1575" i="2" s="1"/>
  <c r="E1576" i="2"/>
  <c r="F1576" i="2" s="1"/>
  <c r="E1577" i="2"/>
  <c r="F1577" i="2" s="1"/>
  <c r="E1578" i="2"/>
  <c r="F1578" i="2" s="1"/>
  <c r="E1579" i="2"/>
  <c r="F1579" i="2" s="1"/>
  <c r="E1580" i="2"/>
  <c r="F1580" i="2" s="1"/>
  <c r="E1581" i="2"/>
  <c r="F1581" i="2" s="1"/>
  <c r="E1582" i="2"/>
  <c r="F1582" i="2" s="1"/>
  <c r="E1583" i="2"/>
  <c r="F1583" i="2" s="1"/>
  <c r="E1584" i="2"/>
  <c r="F1584" i="2" s="1"/>
  <c r="E1585" i="2"/>
  <c r="F1585" i="2" s="1"/>
  <c r="E1586" i="2"/>
  <c r="F1586" i="2" s="1"/>
  <c r="E1587" i="2"/>
  <c r="F1587" i="2" s="1"/>
  <c r="E1588" i="2"/>
  <c r="F1588" i="2" s="1"/>
  <c r="E1589" i="2"/>
  <c r="F1589" i="2" s="1"/>
  <c r="E1590" i="2"/>
  <c r="F1590" i="2" s="1"/>
  <c r="E1591" i="2"/>
  <c r="F1591" i="2" s="1"/>
  <c r="E1592" i="2"/>
  <c r="F1592" i="2" s="1"/>
  <c r="E1593" i="2"/>
  <c r="F1593" i="2" s="1"/>
  <c r="E1594" i="2"/>
  <c r="F1594" i="2" s="1"/>
  <c r="E1595" i="2"/>
  <c r="F1595" i="2" s="1"/>
  <c r="E1596" i="2"/>
  <c r="F1596" i="2" s="1"/>
  <c r="E1597" i="2"/>
  <c r="F1597" i="2" s="1"/>
  <c r="E1598" i="2"/>
  <c r="F1598" i="2" s="1"/>
  <c r="E1599" i="2"/>
  <c r="F1599" i="2" s="1"/>
  <c r="E1600" i="2"/>
  <c r="F1600" i="2" s="1"/>
  <c r="E1601" i="2"/>
  <c r="F1601" i="2" s="1"/>
  <c r="E1602" i="2"/>
  <c r="F1602" i="2" s="1"/>
  <c r="E1603" i="2"/>
  <c r="F1603" i="2" s="1"/>
  <c r="E1604" i="2"/>
  <c r="F1604" i="2" s="1"/>
  <c r="E1605" i="2"/>
  <c r="F1605" i="2" s="1"/>
  <c r="E1606" i="2"/>
  <c r="F1606" i="2" s="1"/>
  <c r="E1607" i="2"/>
  <c r="F1607" i="2" s="1"/>
  <c r="E1608" i="2"/>
  <c r="F1608" i="2" s="1"/>
  <c r="E1609" i="2"/>
  <c r="F1609" i="2" s="1"/>
  <c r="E1610" i="2"/>
  <c r="F1610" i="2" s="1"/>
  <c r="E1611" i="2"/>
  <c r="F1611" i="2" s="1"/>
  <c r="E1612" i="2"/>
  <c r="F1612" i="2" s="1"/>
  <c r="E1613" i="2"/>
  <c r="F1613" i="2" s="1"/>
  <c r="E1614" i="2"/>
  <c r="F1614" i="2" s="1"/>
  <c r="E1615" i="2"/>
  <c r="F1615" i="2" s="1"/>
  <c r="E1616" i="2"/>
  <c r="F1616" i="2" s="1"/>
  <c r="E1617" i="2"/>
  <c r="F1617" i="2" s="1"/>
  <c r="E1618" i="2"/>
  <c r="F1618" i="2" s="1"/>
  <c r="E1619" i="2"/>
  <c r="F1619" i="2" s="1"/>
  <c r="E1620" i="2"/>
  <c r="F1620" i="2" s="1"/>
  <c r="E1621" i="2"/>
  <c r="F1621" i="2" s="1"/>
  <c r="E1622" i="2"/>
  <c r="F1622" i="2" s="1"/>
  <c r="E1623" i="2"/>
  <c r="F1623" i="2" s="1"/>
  <c r="E1624" i="2"/>
  <c r="F1624" i="2" s="1"/>
  <c r="E1625" i="2"/>
  <c r="F1625" i="2" s="1"/>
  <c r="E1626" i="2"/>
  <c r="F1626" i="2" s="1"/>
  <c r="E1627" i="2"/>
  <c r="F1627" i="2" s="1"/>
  <c r="E1628" i="2"/>
  <c r="F1628" i="2" s="1"/>
  <c r="E1629" i="2"/>
  <c r="F1629" i="2" s="1"/>
  <c r="E1630" i="2"/>
  <c r="F1630" i="2" s="1"/>
  <c r="E1631" i="2"/>
  <c r="F1631" i="2" s="1"/>
  <c r="E1632" i="2"/>
  <c r="F1632" i="2" s="1"/>
  <c r="E1633" i="2"/>
  <c r="F1633" i="2" s="1"/>
  <c r="E1634" i="2"/>
  <c r="F1634" i="2" s="1"/>
  <c r="E1635" i="2"/>
  <c r="F1635" i="2" s="1"/>
  <c r="E1636" i="2"/>
  <c r="F1636" i="2" s="1"/>
  <c r="E1637" i="2"/>
  <c r="F1637" i="2" s="1"/>
  <c r="E1638" i="2"/>
  <c r="F1638" i="2" s="1"/>
  <c r="E1639" i="2"/>
  <c r="F1639" i="2" s="1"/>
  <c r="E1640" i="2"/>
  <c r="F1640" i="2" s="1"/>
  <c r="E1641" i="2"/>
  <c r="F1641" i="2" s="1"/>
  <c r="E1642" i="2"/>
  <c r="F1642" i="2" s="1"/>
  <c r="E1643" i="2"/>
  <c r="F1643" i="2" s="1"/>
  <c r="E1644" i="2"/>
  <c r="F1644" i="2" s="1"/>
  <c r="E1645" i="2"/>
  <c r="F1645" i="2" s="1"/>
  <c r="E1646" i="2"/>
  <c r="F1646" i="2" s="1"/>
  <c r="E1647" i="2"/>
  <c r="F1647" i="2" s="1"/>
  <c r="E1648" i="2"/>
  <c r="F1648" i="2" s="1"/>
  <c r="E1649" i="2"/>
  <c r="F1649" i="2" s="1"/>
  <c r="E1650" i="2"/>
  <c r="F1650" i="2" s="1"/>
  <c r="E1651" i="2"/>
  <c r="F1651" i="2" s="1"/>
  <c r="E1652" i="2"/>
  <c r="F1652" i="2" s="1"/>
  <c r="E1653" i="2"/>
  <c r="F1653" i="2" s="1"/>
  <c r="E1654" i="2"/>
  <c r="F1654" i="2" s="1"/>
  <c r="E1655" i="2"/>
  <c r="F1655" i="2" s="1"/>
  <c r="E1656" i="2"/>
  <c r="F1656" i="2" s="1"/>
  <c r="E1657" i="2"/>
  <c r="F1657" i="2" s="1"/>
  <c r="E1658" i="2"/>
  <c r="F1658" i="2" s="1"/>
  <c r="E1659" i="2"/>
  <c r="F1659" i="2" s="1"/>
  <c r="E1660" i="2"/>
  <c r="F1660" i="2" s="1"/>
  <c r="E1661" i="2"/>
  <c r="F1661" i="2" s="1"/>
  <c r="E1662" i="2"/>
  <c r="F1662" i="2" s="1"/>
  <c r="E1663" i="2"/>
  <c r="F1663" i="2" s="1"/>
  <c r="E1664" i="2"/>
  <c r="F1664" i="2" s="1"/>
  <c r="E1665" i="2"/>
  <c r="F1665" i="2" s="1"/>
  <c r="E1666" i="2"/>
  <c r="F1666" i="2" s="1"/>
  <c r="E1667" i="2"/>
  <c r="F1667" i="2" s="1"/>
  <c r="E1668" i="2"/>
  <c r="F1668" i="2" s="1"/>
  <c r="E1669" i="2"/>
  <c r="F1669" i="2" s="1"/>
  <c r="E1670" i="2"/>
  <c r="F1670" i="2" s="1"/>
  <c r="E1671" i="2"/>
  <c r="F1671" i="2" s="1"/>
  <c r="E1672" i="2"/>
  <c r="F1672" i="2" s="1"/>
  <c r="E1673" i="2"/>
  <c r="F1673" i="2" s="1"/>
  <c r="E1674" i="2"/>
  <c r="F1674" i="2" s="1"/>
  <c r="E1675" i="2"/>
  <c r="F1675" i="2" s="1"/>
  <c r="E1676" i="2"/>
  <c r="F1676" i="2" s="1"/>
  <c r="E1677" i="2"/>
  <c r="F1677" i="2" s="1"/>
  <c r="E1678" i="2"/>
  <c r="F1678" i="2" s="1"/>
  <c r="E1679" i="2"/>
  <c r="F1679" i="2" s="1"/>
  <c r="E1680" i="2"/>
  <c r="F1680" i="2" s="1"/>
  <c r="E1681" i="2"/>
  <c r="F1681" i="2" s="1"/>
  <c r="E1682" i="2"/>
  <c r="F1682" i="2" s="1"/>
  <c r="E1683" i="2"/>
  <c r="F1683" i="2" s="1"/>
  <c r="E1684" i="2"/>
  <c r="F1684" i="2" s="1"/>
  <c r="E1685" i="2"/>
  <c r="F1685" i="2" s="1"/>
  <c r="E1686" i="2"/>
  <c r="F1686" i="2" s="1"/>
  <c r="E1687" i="2"/>
  <c r="F1687" i="2" s="1"/>
  <c r="E1688" i="2"/>
  <c r="F1688" i="2" s="1"/>
  <c r="E1689" i="2"/>
  <c r="F1689" i="2" s="1"/>
  <c r="E1690" i="2"/>
  <c r="F1690" i="2" s="1"/>
  <c r="E1691" i="2"/>
  <c r="F1691" i="2" s="1"/>
  <c r="E1692" i="2"/>
  <c r="F1692" i="2" s="1"/>
  <c r="E1693" i="2"/>
  <c r="F1693" i="2" s="1"/>
  <c r="E1694" i="2"/>
  <c r="F1694" i="2" s="1"/>
  <c r="E1695" i="2"/>
  <c r="F1695" i="2" s="1"/>
  <c r="E1696" i="2"/>
  <c r="F1696" i="2" s="1"/>
  <c r="E1697" i="2"/>
  <c r="F1697" i="2" s="1"/>
  <c r="E1698" i="2"/>
  <c r="F1698" i="2" s="1"/>
  <c r="E1699" i="2"/>
  <c r="F1699" i="2" s="1"/>
  <c r="E1700" i="2"/>
  <c r="F1700" i="2" s="1"/>
  <c r="E1701" i="2"/>
  <c r="F1701" i="2" s="1"/>
  <c r="E1702" i="2"/>
  <c r="F1702" i="2" s="1"/>
  <c r="E1703" i="2"/>
  <c r="F1703" i="2" s="1"/>
  <c r="E1704" i="2"/>
  <c r="F1704" i="2" s="1"/>
  <c r="E1705" i="2"/>
  <c r="F1705" i="2" s="1"/>
  <c r="E1706" i="2"/>
  <c r="F1706" i="2" s="1"/>
  <c r="E1707" i="2"/>
  <c r="F1707" i="2" s="1"/>
  <c r="E1708" i="2"/>
  <c r="F1708" i="2" s="1"/>
  <c r="E1709" i="2"/>
  <c r="F1709" i="2" s="1"/>
  <c r="E1710" i="2"/>
  <c r="F1710" i="2" s="1"/>
  <c r="E1711" i="2"/>
  <c r="F1711" i="2" s="1"/>
  <c r="E1712" i="2"/>
  <c r="F1712" i="2" s="1"/>
  <c r="E1713" i="2"/>
  <c r="F1713" i="2" s="1"/>
  <c r="E1714" i="2"/>
  <c r="F1714" i="2" s="1"/>
  <c r="E1715" i="2"/>
  <c r="F1715" i="2" s="1"/>
  <c r="E1716" i="2"/>
  <c r="F1716" i="2" s="1"/>
  <c r="E1717" i="2"/>
  <c r="F1717" i="2" s="1"/>
  <c r="E1718" i="2"/>
  <c r="F1718" i="2" s="1"/>
  <c r="E1719" i="2"/>
  <c r="F1719" i="2" s="1"/>
  <c r="E1720" i="2"/>
  <c r="F1720" i="2" s="1"/>
  <c r="E1721" i="2"/>
  <c r="F1721" i="2" s="1"/>
  <c r="E1722" i="2"/>
  <c r="F1722" i="2" s="1"/>
  <c r="E1723" i="2"/>
  <c r="F1723" i="2" s="1"/>
  <c r="E1724" i="2"/>
  <c r="F1724" i="2" s="1"/>
  <c r="E1725" i="2"/>
  <c r="F1725" i="2" s="1"/>
  <c r="E1726" i="2"/>
  <c r="F1726" i="2" s="1"/>
  <c r="E1727" i="2"/>
  <c r="F1727" i="2" s="1"/>
  <c r="E1728" i="2"/>
  <c r="F1728" i="2" s="1"/>
  <c r="E1729" i="2"/>
  <c r="F1729" i="2" s="1"/>
  <c r="E1730" i="2"/>
  <c r="F1730" i="2" s="1"/>
  <c r="E1731" i="2"/>
  <c r="F1731" i="2" s="1"/>
  <c r="E1732" i="2"/>
  <c r="F1732" i="2" s="1"/>
  <c r="E1733" i="2"/>
  <c r="F1733" i="2" s="1"/>
  <c r="E1734" i="2"/>
  <c r="F1734" i="2" s="1"/>
  <c r="E1735" i="2"/>
  <c r="F1735" i="2" s="1"/>
  <c r="E1736" i="2"/>
  <c r="F1736" i="2" s="1"/>
  <c r="E1737" i="2"/>
  <c r="F1737" i="2" s="1"/>
  <c r="E1738" i="2"/>
  <c r="F1738" i="2" s="1"/>
  <c r="E1739" i="2"/>
  <c r="F1739" i="2" s="1"/>
  <c r="E1740" i="2"/>
  <c r="F1740" i="2" s="1"/>
  <c r="E1741" i="2"/>
  <c r="F1741" i="2" s="1"/>
  <c r="E1742" i="2"/>
  <c r="F1742" i="2" s="1"/>
  <c r="E1743" i="2"/>
  <c r="F1743" i="2" s="1"/>
  <c r="E1744" i="2"/>
  <c r="F1744" i="2" s="1"/>
  <c r="E1745" i="2"/>
  <c r="F1745" i="2" s="1"/>
  <c r="E1746" i="2"/>
  <c r="F1746" i="2" s="1"/>
  <c r="E1747" i="2"/>
  <c r="F1747" i="2" s="1"/>
  <c r="E1748" i="2"/>
  <c r="F1748" i="2" s="1"/>
  <c r="E1749" i="2"/>
  <c r="F1749" i="2" s="1"/>
  <c r="E1750" i="2"/>
  <c r="F1750" i="2" s="1"/>
  <c r="E1751" i="2"/>
  <c r="F1751" i="2" s="1"/>
  <c r="E1752" i="2"/>
  <c r="F1752" i="2" s="1"/>
  <c r="E1753" i="2"/>
  <c r="F1753" i="2" s="1"/>
  <c r="E1754" i="2"/>
  <c r="F1754" i="2" s="1"/>
  <c r="E1755" i="2"/>
  <c r="F1755" i="2" s="1"/>
  <c r="E1756" i="2"/>
  <c r="F1756" i="2" s="1"/>
  <c r="E1757" i="2"/>
  <c r="F1757" i="2" s="1"/>
  <c r="E1758" i="2"/>
  <c r="F1758" i="2" s="1"/>
  <c r="E1759" i="2"/>
  <c r="F1759" i="2" s="1"/>
  <c r="E1760" i="2"/>
  <c r="F1760" i="2" s="1"/>
  <c r="E1761" i="2"/>
  <c r="F1761" i="2" s="1"/>
  <c r="E1762" i="2"/>
  <c r="F1762" i="2" s="1"/>
  <c r="E1763" i="2"/>
  <c r="F1763" i="2" s="1"/>
  <c r="E1764" i="2"/>
  <c r="F1764" i="2" s="1"/>
  <c r="E1765" i="2"/>
  <c r="F1765" i="2" s="1"/>
  <c r="E1766" i="2"/>
  <c r="F1766" i="2" s="1"/>
  <c r="E1767" i="2"/>
  <c r="F1767" i="2" s="1"/>
  <c r="E1768" i="2"/>
  <c r="F1768" i="2" s="1"/>
  <c r="E1769" i="2"/>
  <c r="F1769" i="2" s="1"/>
  <c r="E1770" i="2"/>
  <c r="F1770" i="2" s="1"/>
  <c r="E1771" i="2"/>
  <c r="F1771" i="2" s="1"/>
  <c r="E1772" i="2"/>
  <c r="F1772" i="2" s="1"/>
  <c r="E1773" i="2"/>
  <c r="F1773" i="2" s="1"/>
  <c r="E1774" i="2"/>
  <c r="F1774" i="2" s="1"/>
  <c r="E1775" i="2"/>
  <c r="F1775" i="2" s="1"/>
  <c r="E1776" i="2"/>
  <c r="F1776" i="2" s="1"/>
  <c r="E1777" i="2"/>
  <c r="F1777" i="2" s="1"/>
  <c r="E1778" i="2"/>
  <c r="F1778" i="2" s="1"/>
  <c r="E1779" i="2"/>
  <c r="F1779" i="2" s="1"/>
  <c r="E1780" i="2"/>
  <c r="F1780" i="2" s="1"/>
  <c r="E1781" i="2"/>
  <c r="F1781" i="2" s="1"/>
  <c r="E1782" i="2"/>
  <c r="F1782" i="2" s="1"/>
  <c r="E1783" i="2"/>
  <c r="F1783" i="2" s="1"/>
  <c r="E1784" i="2"/>
  <c r="F1784" i="2" s="1"/>
  <c r="E1785" i="2"/>
  <c r="F1785" i="2" s="1"/>
  <c r="E1786" i="2"/>
  <c r="F1786" i="2" s="1"/>
  <c r="E1787" i="2"/>
  <c r="F1787" i="2" s="1"/>
  <c r="E1788" i="2"/>
  <c r="F1788" i="2" s="1"/>
  <c r="E1789" i="2"/>
  <c r="F1789" i="2" s="1"/>
  <c r="E1790" i="2"/>
  <c r="F1790" i="2" s="1"/>
  <c r="E1791" i="2"/>
  <c r="F1791" i="2" s="1"/>
  <c r="E1792" i="2"/>
  <c r="F1792" i="2" s="1"/>
  <c r="E1793" i="2"/>
  <c r="F1793" i="2" s="1"/>
  <c r="E1794" i="2"/>
  <c r="F1794" i="2" s="1"/>
  <c r="E1795" i="2"/>
  <c r="F1795" i="2" s="1"/>
  <c r="E1796" i="2"/>
  <c r="F1796" i="2" s="1"/>
  <c r="E1797" i="2"/>
  <c r="F1797" i="2" s="1"/>
  <c r="E1798" i="2"/>
  <c r="F1798" i="2" s="1"/>
  <c r="E1799" i="2"/>
  <c r="F1799" i="2" s="1"/>
  <c r="E1800" i="2"/>
  <c r="F1800" i="2" s="1"/>
  <c r="E1801" i="2"/>
  <c r="F1801" i="2" s="1"/>
  <c r="E1802" i="2"/>
  <c r="F1802" i="2" s="1"/>
  <c r="E1803" i="2"/>
  <c r="F1803" i="2" s="1"/>
  <c r="E1804" i="2"/>
  <c r="F1804" i="2" s="1"/>
  <c r="E1805" i="2"/>
  <c r="F1805" i="2" s="1"/>
  <c r="E1806" i="2"/>
  <c r="F1806" i="2" s="1"/>
  <c r="E1807" i="2"/>
  <c r="F1807" i="2" s="1"/>
  <c r="E1808" i="2"/>
  <c r="F1808" i="2" s="1"/>
  <c r="E1809" i="2"/>
  <c r="F1809" i="2" s="1"/>
  <c r="E1810" i="2"/>
  <c r="F1810" i="2" s="1"/>
  <c r="E1811" i="2"/>
  <c r="F1811" i="2" s="1"/>
  <c r="E1812" i="2"/>
  <c r="F1812" i="2" s="1"/>
  <c r="E1813" i="2"/>
  <c r="F1813" i="2" s="1"/>
  <c r="E1814" i="2"/>
  <c r="F1814" i="2" s="1"/>
  <c r="E1815" i="2"/>
  <c r="F1815" i="2" s="1"/>
  <c r="E1816" i="2"/>
  <c r="F1816" i="2" s="1"/>
  <c r="E1817" i="2"/>
  <c r="F1817" i="2" s="1"/>
  <c r="E1818" i="2"/>
  <c r="F1818" i="2" s="1"/>
  <c r="E1819" i="2"/>
  <c r="F1819" i="2" s="1"/>
  <c r="E1820" i="2"/>
  <c r="F1820" i="2" s="1"/>
  <c r="E1821" i="2"/>
  <c r="F1821" i="2" s="1"/>
  <c r="E1822" i="2"/>
  <c r="F1822" i="2" s="1"/>
  <c r="E1823" i="2"/>
  <c r="F1823" i="2" s="1"/>
  <c r="E1824" i="2"/>
  <c r="F1824" i="2" s="1"/>
  <c r="E1825" i="2"/>
  <c r="F1825" i="2" s="1"/>
  <c r="E1826" i="2"/>
  <c r="F1826" i="2" s="1"/>
  <c r="E1827" i="2"/>
  <c r="F1827" i="2" s="1"/>
  <c r="E1828" i="2"/>
  <c r="F1828" i="2" s="1"/>
  <c r="E1829" i="2"/>
  <c r="F1829" i="2" s="1"/>
  <c r="E1830" i="2"/>
  <c r="F1830" i="2" s="1"/>
  <c r="E1831" i="2"/>
  <c r="F1831" i="2" s="1"/>
  <c r="E1832" i="2"/>
  <c r="F1832" i="2" s="1"/>
  <c r="E1833" i="2"/>
  <c r="F1833" i="2" s="1"/>
  <c r="E1834" i="2"/>
  <c r="F1834" i="2" s="1"/>
  <c r="E1835" i="2"/>
  <c r="F1835" i="2" s="1"/>
  <c r="E1836" i="2"/>
  <c r="F1836" i="2" s="1"/>
  <c r="E1837" i="2"/>
  <c r="F1837" i="2" s="1"/>
  <c r="E1838" i="2"/>
  <c r="F1838" i="2" s="1"/>
  <c r="E1839" i="2"/>
  <c r="F1839" i="2" s="1"/>
  <c r="E1840" i="2"/>
  <c r="F1840" i="2" s="1"/>
  <c r="E1841" i="2"/>
  <c r="F1841" i="2" s="1"/>
  <c r="E1842" i="2"/>
  <c r="F1842" i="2" s="1"/>
  <c r="E1843" i="2"/>
  <c r="F1843" i="2" s="1"/>
  <c r="E1844" i="2"/>
  <c r="F1844" i="2" s="1"/>
  <c r="E1845" i="2"/>
  <c r="F1845" i="2" s="1"/>
  <c r="E1846" i="2"/>
  <c r="F1846" i="2" s="1"/>
  <c r="E1847" i="2"/>
  <c r="F1847" i="2" s="1"/>
  <c r="E1848" i="2"/>
  <c r="F1848" i="2" s="1"/>
  <c r="E1849" i="2"/>
  <c r="F1849" i="2" s="1"/>
  <c r="E1850" i="2"/>
  <c r="F1850" i="2" s="1"/>
  <c r="E1851" i="2"/>
  <c r="F1851" i="2" s="1"/>
  <c r="E1852" i="2"/>
  <c r="F1852" i="2" s="1"/>
  <c r="E1853" i="2"/>
  <c r="F1853" i="2" s="1"/>
  <c r="E1854" i="2"/>
  <c r="F1854" i="2" s="1"/>
  <c r="E1855" i="2"/>
  <c r="F1855" i="2" s="1"/>
  <c r="E1856" i="2"/>
  <c r="F1856" i="2" s="1"/>
  <c r="E1857" i="2"/>
  <c r="F1857" i="2" s="1"/>
  <c r="E1858" i="2"/>
  <c r="F1858" i="2" s="1"/>
  <c r="E1859" i="2"/>
  <c r="F1859" i="2" s="1"/>
  <c r="E1860" i="2"/>
  <c r="F1860" i="2" s="1"/>
  <c r="E1861" i="2"/>
  <c r="F1861" i="2" s="1"/>
  <c r="E1862" i="2"/>
  <c r="F1862" i="2" s="1"/>
  <c r="E1863" i="2"/>
  <c r="F1863" i="2" s="1"/>
  <c r="E1864" i="2"/>
  <c r="F1864" i="2" s="1"/>
  <c r="E1865" i="2"/>
  <c r="F1865" i="2" s="1"/>
  <c r="E1866" i="2"/>
  <c r="F1866" i="2" s="1"/>
  <c r="E1867" i="2"/>
  <c r="F1867" i="2" s="1"/>
  <c r="E1868" i="2"/>
  <c r="F1868" i="2" s="1"/>
  <c r="E1869" i="2"/>
  <c r="F1869" i="2" s="1"/>
  <c r="E1870" i="2"/>
  <c r="F1870" i="2" s="1"/>
  <c r="E1871" i="2"/>
  <c r="F1871" i="2" s="1"/>
  <c r="E1872" i="2"/>
  <c r="F1872" i="2" s="1"/>
  <c r="E1873" i="2"/>
  <c r="F1873" i="2" s="1"/>
  <c r="E1874" i="2"/>
  <c r="F1874" i="2" s="1"/>
  <c r="E1875" i="2"/>
  <c r="F1875" i="2" s="1"/>
  <c r="E1876" i="2"/>
  <c r="F1876" i="2" s="1"/>
  <c r="E1877" i="2"/>
  <c r="F1877" i="2" s="1"/>
  <c r="E1878" i="2"/>
  <c r="F1878" i="2" s="1"/>
  <c r="E1879" i="2"/>
  <c r="F1879" i="2" s="1"/>
  <c r="E1880" i="2"/>
  <c r="F1880" i="2" s="1"/>
  <c r="E1881" i="2"/>
  <c r="F1881" i="2" s="1"/>
  <c r="E1882" i="2"/>
  <c r="F1882" i="2" s="1"/>
  <c r="E1883" i="2"/>
  <c r="F1883" i="2" s="1"/>
  <c r="E1884" i="2"/>
  <c r="F1884" i="2" s="1"/>
  <c r="E1885" i="2"/>
  <c r="F1885" i="2" s="1"/>
  <c r="E1886" i="2"/>
  <c r="F1886" i="2" s="1"/>
  <c r="E1887" i="2"/>
  <c r="F1887" i="2" s="1"/>
  <c r="E1888" i="2"/>
  <c r="F1888" i="2" s="1"/>
  <c r="E1889" i="2"/>
  <c r="F1889" i="2" s="1"/>
  <c r="E1890" i="2"/>
  <c r="F1890" i="2" s="1"/>
  <c r="E1891" i="2"/>
  <c r="F1891" i="2" s="1"/>
  <c r="E1892" i="2"/>
  <c r="F1892" i="2" s="1"/>
  <c r="E1893" i="2"/>
  <c r="F1893" i="2" s="1"/>
  <c r="E1894" i="2"/>
  <c r="F1894" i="2" s="1"/>
  <c r="E1895" i="2"/>
  <c r="F1895" i="2" s="1"/>
  <c r="E1896" i="2"/>
  <c r="F1896" i="2" s="1"/>
  <c r="E1897" i="2"/>
  <c r="F1897" i="2" s="1"/>
  <c r="E1898" i="2"/>
  <c r="F1898" i="2" s="1"/>
  <c r="E1899" i="2"/>
  <c r="F1899" i="2" s="1"/>
  <c r="E1900" i="2"/>
  <c r="F1900" i="2" s="1"/>
  <c r="E1901" i="2"/>
  <c r="F1901" i="2" s="1"/>
  <c r="E1902" i="2"/>
  <c r="F1902" i="2" s="1"/>
  <c r="E1903" i="2"/>
  <c r="F1903" i="2" s="1"/>
  <c r="E1904" i="2"/>
  <c r="F1904" i="2" s="1"/>
  <c r="E1905" i="2"/>
  <c r="F1905" i="2" s="1"/>
  <c r="E1906" i="2"/>
  <c r="F1906" i="2" s="1"/>
  <c r="E1907" i="2"/>
  <c r="F1907" i="2" s="1"/>
  <c r="E1908" i="2"/>
  <c r="F1908" i="2" s="1"/>
  <c r="E1909" i="2"/>
  <c r="F1909" i="2" s="1"/>
  <c r="E1910" i="2"/>
  <c r="F1910" i="2" s="1"/>
  <c r="E1911" i="2"/>
  <c r="F1911" i="2" s="1"/>
  <c r="E1912" i="2"/>
  <c r="F1912" i="2" s="1"/>
  <c r="E1913" i="2"/>
  <c r="F1913" i="2" s="1"/>
  <c r="E1914" i="2"/>
  <c r="F1914" i="2" s="1"/>
  <c r="E1915" i="2"/>
  <c r="F1915" i="2" s="1"/>
  <c r="E1916" i="2"/>
  <c r="F1916" i="2" s="1"/>
  <c r="E1917" i="2"/>
  <c r="F1917" i="2" s="1"/>
  <c r="E1918" i="2"/>
  <c r="F1918" i="2" s="1"/>
  <c r="E1919" i="2"/>
  <c r="F1919" i="2" s="1"/>
  <c r="E1920" i="2"/>
  <c r="F1920" i="2" s="1"/>
  <c r="E1921" i="2"/>
  <c r="F1921" i="2" s="1"/>
  <c r="E1922" i="2"/>
  <c r="F1922" i="2" s="1"/>
  <c r="E1923" i="2"/>
  <c r="F1923" i="2" s="1"/>
  <c r="E1924" i="2"/>
  <c r="F1924" i="2" s="1"/>
  <c r="E1925" i="2"/>
  <c r="F1925" i="2" s="1"/>
  <c r="E1926" i="2"/>
  <c r="F1926" i="2" s="1"/>
  <c r="E1927" i="2"/>
  <c r="F1927" i="2" s="1"/>
  <c r="E1928" i="2"/>
  <c r="F1928" i="2" s="1"/>
  <c r="E1929" i="2"/>
  <c r="F1929" i="2" s="1"/>
  <c r="E1930" i="2"/>
  <c r="F1930" i="2" s="1"/>
  <c r="E1931" i="2"/>
  <c r="F1931" i="2" s="1"/>
  <c r="E1932" i="2"/>
  <c r="F1932" i="2" s="1"/>
  <c r="E1933" i="2"/>
  <c r="F1933" i="2" s="1"/>
  <c r="E1934" i="2"/>
  <c r="F1934" i="2" s="1"/>
  <c r="E1935" i="2"/>
  <c r="F1935" i="2" s="1"/>
  <c r="E1936" i="2"/>
  <c r="F1936" i="2" s="1"/>
  <c r="E1937" i="2"/>
  <c r="F1937" i="2" s="1"/>
  <c r="E1938" i="2"/>
  <c r="F1938" i="2" s="1"/>
  <c r="E1939" i="2"/>
  <c r="F1939" i="2" s="1"/>
  <c r="E1940" i="2"/>
  <c r="F1940" i="2" s="1"/>
  <c r="E1941" i="2"/>
  <c r="F1941" i="2" s="1"/>
  <c r="E1942" i="2"/>
  <c r="F1942" i="2" s="1"/>
  <c r="E1943" i="2"/>
  <c r="F1943" i="2" s="1"/>
  <c r="E1944" i="2"/>
  <c r="F1944" i="2" s="1"/>
  <c r="E1945" i="2"/>
  <c r="F1945" i="2" s="1"/>
  <c r="E1946" i="2"/>
  <c r="F1946" i="2" s="1"/>
  <c r="E1947" i="2"/>
  <c r="F1947" i="2" s="1"/>
  <c r="E1948" i="2"/>
  <c r="F1948" i="2" s="1"/>
  <c r="E1949" i="2"/>
  <c r="F1949" i="2" s="1"/>
  <c r="E1950" i="2"/>
  <c r="F1950" i="2" s="1"/>
  <c r="E1951" i="2"/>
  <c r="F1951" i="2" s="1"/>
  <c r="E1952" i="2"/>
  <c r="F1952" i="2" s="1"/>
  <c r="E1953" i="2"/>
  <c r="F1953" i="2" s="1"/>
  <c r="E1954" i="2"/>
  <c r="F1954" i="2" s="1"/>
  <c r="E1955" i="2"/>
  <c r="F1955" i="2" s="1"/>
  <c r="E1956" i="2"/>
  <c r="F1956" i="2" s="1"/>
  <c r="E1957" i="2"/>
  <c r="F1957" i="2" s="1"/>
  <c r="E1958" i="2"/>
  <c r="F1958" i="2" s="1"/>
  <c r="E1959" i="2"/>
  <c r="F1959" i="2" s="1"/>
  <c r="E1960" i="2"/>
  <c r="F1960" i="2" s="1"/>
  <c r="E1961" i="2"/>
  <c r="F1961" i="2" s="1"/>
  <c r="E1962" i="2"/>
  <c r="F1962" i="2" s="1"/>
  <c r="E1963" i="2"/>
  <c r="F1963" i="2" s="1"/>
  <c r="E1964" i="2"/>
  <c r="F1964" i="2" s="1"/>
  <c r="E1965" i="2"/>
  <c r="F1965" i="2" s="1"/>
  <c r="E1966" i="2"/>
  <c r="F1966" i="2" s="1"/>
  <c r="E1967" i="2"/>
  <c r="F1967" i="2" s="1"/>
  <c r="E1968" i="2"/>
  <c r="F1968" i="2" s="1"/>
  <c r="E1969" i="2"/>
  <c r="F1969" i="2" s="1"/>
  <c r="E1970" i="2"/>
  <c r="F1970" i="2" s="1"/>
  <c r="E1971" i="2"/>
  <c r="F1971" i="2" s="1"/>
  <c r="E1972" i="2"/>
  <c r="F1972" i="2" s="1"/>
  <c r="E1973" i="2"/>
  <c r="F1973" i="2" s="1"/>
  <c r="E1974" i="2"/>
  <c r="F1974" i="2" s="1"/>
  <c r="E1975" i="2"/>
  <c r="F1975" i="2" s="1"/>
  <c r="E1976" i="2"/>
  <c r="F1976" i="2" s="1"/>
  <c r="E1977" i="2"/>
  <c r="F1977" i="2" s="1"/>
  <c r="E1978" i="2"/>
  <c r="F1978" i="2" s="1"/>
  <c r="E1979" i="2"/>
  <c r="F1979" i="2" s="1"/>
  <c r="E1980" i="2"/>
  <c r="F1980" i="2" s="1"/>
  <c r="E1981" i="2"/>
  <c r="F1981" i="2" s="1"/>
  <c r="E1982" i="2"/>
  <c r="F1982" i="2" s="1"/>
  <c r="E1983" i="2"/>
  <c r="F1983" i="2" s="1"/>
  <c r="E1984" i="2"/>
  <c r="F1984" i="2" s="1"/>
  <c r="E1985" i="2"/>
  <c r="F1985" i="2" s="1"/>
  <c r="E1986" i="2"/>
  <c r="F1986" i="2" s="1"/>
  <c r="E1987" i="2"/>
  <c r="F1987" i="2" s="1"/>
  <c r="E1988" i="2"/>
  <c r="F1988" i="2" s="1"/>
  <c r="E1989" i="2"/>
  <c r="F1989" i="2" s="1"/>
  <c r="E1990" i="2"/>
  <c r="F1990" i="2" s="1"/>
  <c r="E1991" i="2"/>
  <c r="F1991" i="2" s="1"/>
  <c r="E1992" i="2"/>
  <c r="F1992" i="2" s="1"/>
  <c r="E1993" i="2"/>
  <c r="F1993" i="2" s="1"/>
  <c r="E1994" i="2"/>
  <c r="F1994" i="2" s="1"/>
  <c r="E1995" i="2"/>
  <c r="F1995" i="2" s="1"/>
  <c r="E1996" i="2"/>
  <c r="F1996" i="2" s="1"/>
  <c r="E1997" i="2"/>
  <c r="F1997" i="2" s="1"/>
  <c r="E1998" i="2"/>
  <c r="F1998" i="2" s="1"/>
  <c r="E1999" i="2"/>
  <c r="F1999" i="2" s="1"/>
  <c r="E2000" i="2"/>
  <c r="F2000" i="2" s="1"/>
  <c r="E2001" i="2"/>
  <c r="F2001" i="2" s="1"/>
  <c r="E2002" i="2"/>
  <c r="F2002" i="2" s="1"/>
  <c r="E2003" i="2"/>
  <c r="F2003" i="2" s="1"/>
  <c r="E2004" i="2"/>
  <c r="F2004" i="2" s="1"/>
  <c r="E2005" i="2"/>
  <c r="F2005" i="2" s="1"/>
  <c r="E2006" i="2"/>
  <c r="F2006" i="2" s="1"/>
  <c r="E2007" i="2"/>
  <c r="F2007" i="2" s="1"/>
  <c r="E2008" i="2"/>
  <c r="F2008" i="2" s="1"/>
  <c r="E2009" i="2"/>
  <c r="F2009" i="2" s="1"/>
  <c r="E2010" i="2"/>
  <c r="F2010" i="2" s="1"/>
  <c r="E2011" i="2"/>
  <c r="F2011" i="2" s="1"/>
  <c r="E2012" i="2"/>
  <c r="F2012" i="2" s="1"/>
  <c r="E2013" i="2"/>
  <c r="F2013" i="2" s="1"/>
  <c r="E2014" i="2"/>
  <c r="F2014" i="2" s="1"/>
  <c r="E2015" i="2"/>
  <c r="F2015" i="2" s="1"/>
  <c r="E2016" i="2"/>
  <c r="F2016" i="2" s="1"/>
  <c r="E2017" i="2"/>
  <c r="F2017" i="2" s="1"/>
  <c r="E2018" i="2"/>
  <c r="F2018" i="2" s="1"/>
  <c r="E2019" i="2"/>
  <c r="F2019" i="2" s="1"/>
  <c r="E2020" i="2"/>
  <c r="F2020" i="2" s="1"/>
  <c r="E2021" i="2"/>
  <c r="F2021" i="2" s="1"/>
  <c r="E2022" i="2"/>
  <c r="F2022" i="2" s="1"/>
  <c r="E2023" i="2"/>
  <c r="F2023" i="2" s="1"/>
  <c r="E2024" i="2"/>
  <c r="F2024" i="2" s="1"/>
  <c r="E2025" i="2"/>
  <c r="F2025" i="2" s="1"/>
  <c r="E2026" i="2"/>
  <c r="F2026" i="2" s="1"/>
  <c r="E2027" i="2"/>
  <c r="F2027" i="2" s="1"/>
  <c r="E2028" i="2"/>
  <c r="F2028" i="2" s="1"/>
  <c r="E2029" i="2"/>
  <c r="F2029" i="2" s="1"/>
  <c r="E2030" i="2"/>
  <c r="F2030" i="2" s="1"/>
  <c r="E2031" i="2"/>
  <c r="F2031" i="2" s="1"/>
  <c r="E2032" i="2"/>
  <c r="F2032" i="2" s="1"/>
  <c r="E2033" i="2"/>
  <c r="F2033" i="2" s="1"/>
  <c r="E2034" i="2"/>
  <c r="F2034" i="2" s="1"/>
  <c r="E2035" i="2"/>
  <c r="F2035" i="2" s="1"/>
  <c r="E2036" i="2"/>
  <c r="F2036" i="2" s="1"/>
  <c r="E2037" i="2"/>
  <c r="F2037" i="2" s="1"/>
  <c r="E2038" i="2"/>
  <c r="F2038" i="2" s="1"/>
  <c r="E2039" i="2"/>
  <c r="F2039" i="2" s="1"/>
  <c r="E2040" i="2"/>
  <c r="F2040" i="2" s="1"/>
  <c r="E2041" i="2"/>
  <c r="F2041" i="2" s="1"/>
  <c r="E2042" i="2"/>
  <c r="F2042" i="2" s="1"/>
  <c r="E2043" i="2"/>
  <c r="F2043" i="2" s="1"/>
  <c r="E2044" i="2"/>
  <c r="F2044" i="2" s="1"/>
  <c r="E2045" i="2"/>
  <c r="F2045" i="2" s="1"/>
  <c r="E2046" i="2"/>
  <c r="F2046" i="2" s="1"/>
  <c r="E2047" i="2"/>
  <c r="F2047" i="2" s="1"/>
  <c r="E2048" i="2"/>
  <c r="F2048" i="2" s="1"/>
  <c r="E2049" i="2"/>
  <c r="F2049" i="2" s="1"/>
  <c r="E2050" i="2"/>
  <c r="F2050" i="2" s="1"/>
  <c r="E2051" i="2"/>
  <c r="F2051" i="2" s="1"/>
  <c r="E2052" i="2"/>
  <c r="F2052" i="2" s="1"/>
  <c r="E2053" i="2"/>
  <c r="F2053" i="2" s="1"/>
  <c r="E2054" i="2"/>
  <c r="F2054" i="2" s="1"/>
  <c r="E2055" i="2"/>
  <c r="F2055" i="2" s="1"/>
  <c r="E2056" i="2"/>
  <c r="F2056" i="2" s="1"/>
  <c r="E2057" i="2"/>
  <c r="F2057" i="2" s="1"/>
  <c r="E2058" i="2"/>
  <c r="F2058" i="2" s="1"/>
  <c r="E2059" i="2"/>
  <c r="F2059" i="2" s="1"/>
  <c r="E2060" i="2"/>
  <c r="F2060" i="2" s="1"/>
  <c r="E2061" i="2"/>
  <c r="F2061" i="2" s="1"/>
  <c r="E2062" i="2"/>
  <c r="F2062" i="2" s="1"/>
  <c r="E2063" i="2"/>
  <c r="F2063" i="2" s="1"/>
  <c r="E2064" i="2"/>
  <c r="F2064" i="2" s="1"/>
  <c r="E2065" i="2"/>
  <c r="F2065" i="2" s="1"/>
  <c r="E2066" i="2"/>
  <c r="F2066" i="2" s="1"/>
  <c r="E2067" i="2"/>
  <c r="F2067" i="2" s="1"/>
  <c r="E2068" i="2"/>
  <c r="F2068" i="2" s="1"/>
  <c r="E2069" i="2"/>
  <c r="F2069" i="2" s="1"/>
  <c r="E2070" i="2"/>
  <c r="F2070" i="2" s="1"/>
  <c r="E2071" i="2"/>
  <c r="F2071" i="2" s="1"/>
  <c r="E2072" i="2"/>
  <c r="F2072" i="2" s="1"/>
  <c r="E2073" i="2"/>
  <c r="F2073" i="2" s="1"/>
  <c r="E2074" i="2"/>
  <c r="F2074" i="2" s="1"/>
  <c r="E2075" i="2"/>
  <c r="F2075" i="2" s="1"/>
  <c r="E2076" i="2"/>
  <c r="F2076" i="2" s="1"/>
  <c r="E2077" i="2"/>
  <c r="F2077" i="2" s="1"/>
  <c r="E2078" i="2"/>
  <c r="F2078" i="2" s="1"/>
  <c r="E2079" i="2"/>
  <c r="F2079" i="2" s="1"/>
  <c r="E2080" i="2"/>
  <c r="F2080" i="2" s="1"/>
  <c r="E2081" i="2"/>
  <c r="F2081" i="2" s="1"/>
  <c r="E2082" i="2"/>
  <c r="F2082" i="2" s="1"/>
  <c r="E2083" i="2"/>
  <c r="F2083" i="2" s="1"/>
  <c r="E2084" i="2"/>
  <c r="F2084" i="2" s="1"/>
  <c r="E2085" i="2"/>
  <c r="F2085" i="2" s="1"/>
  <c r="E2086" i="2"/>
  <c r="F2086" i="2" s="1"/>
  <c r="E2087" i="2"/>
  <c r="F2087" i="2" s="1"/>
  <c r="E2088" i="2"/>
  <c r="F2088" i="2" s="1"/>
  <c r="E2089" i="2"/>
  <c r="F2089" i="2" s="1"/>
  <c r="E2090" i="2"/>
  <c r="F2090" i="2" s="1"/>
  <c r="E2091" i="2"/>
  <c r="F2091" i="2" s="1"/>
  <c r="E2092" i="2"/>
  <c r="F2092" i="2" s="1"/>
  <c r="E2093" i="2"/>
  <c r="F2093" i="2" s="1"/>
  <c r="E2094" i="2"/>
  <c r="F2094" i="2" s="1"/>
  <c r="E2095" i="2"/>
  <c r="F2095" i="2" s="1"/>
  <c r="E2096" i="2"/>
  <c r="F2096" i="2" s="1"/>
  <c r="E2097" i="2"/>
  <c r="F2097" i="2" s="1"/>
  <c r="E2098" i="2"/>
  <c r="F2098" i="2" s="1"/>
  <c r="E2099" i="2"/>
  <c r="F2099" i="2" s="1"/>
  <c r="E2100" i="2"/>
  <c r="F2100" i="2" s="1"/>
  <c r="E2101" i="2"/>
  <c r="F2101" i="2" s="1"/>
  <c r="E2102" i="2"/>
  <c r="F2102" i="2" s="1"/>
  <c r="E2103" i="2"/>
  <c r="F2103" i="2" s="1"/>
  <c r="E2104" i="2"/>
  <c r="F2104" i="2" s="1"/>
  <c r="E2105" i="2"/>
  <c r="F2105" i="2" s="1"/>
  <c r="E2106" i="2"/>
  <c r="F2106" i="2" s="1"/>
  <c r="E2107" i="2"/>
  <c r="F2107" i="2" s="1"/>
  <c r="E2108" i="2"/>
  <c r="F2108" i="2" s="1"/>
  <c r="E2109" i="2"/>
  <c r="F2109" i="2" s="1"/>
  <c r="E2110" i="2"/>
  <c r="F2110" i="2" s="1"/>
  <c r="E2111" i="2"/>
  <c r="F2111" i="2" s="1"/>
  <c r="E2112" i="2"/>
  <c r="F2112" i="2" s="1"/>
  <c r="E2113" i="2"/>
  <c r="F2113" i="2" s="1"/>
  <c r="E2114" i="2"/>
  <c r="F2114" i="2" s="1"/>
  <c r="E2115" i="2"/>
  <c r="F2115" i="2" s="1"/>
  <c r="E2116" i="2"/>
  <c r="F2116" i="2" s="1"/>
  <c r="E2117" i="2"/>
  <c r="F2117" i="2" s="1"/>
  <c r="E2118" i="2"/>
  <c r="F2118" i="2" s="1"/>
  <c r="E2119" i="2"/>
  <c r="F2119" i="2" s="1"/>
  <c r="E2120" i="2"/>
  <c r="F2120" i="2" s="1"/>
  <c r="E2121" i="2"/>
  <c r="F2121" i="2" s="1"/>
  <c r="E2122" i="2"/>
  <c r="F2122" i="2" s="1"/>
  <c r="E2123" i="2"/>
  <c r="F2123" i="2" s="1"/>
  <c r="E2124" i="2"/>
  <c r="F2124" i="2" s="1"/>
  <c r="E2125" i="2"/>
  <c r="F2125" i="2" s="1"/>
  <c r="E2126" i="2"/>
  <c r="F2126" i="2" s="1"/>
  <c r="E2127" i="2"/>
  <c r="F2127" i="2" s="1"/>
  <c r="E2128" i="2"/>
  <c r="F2128" i="2" s="1"/>
  <c r="E2129" i="2"/>
  <c r="F2129" i="2" s="1"/>
  <c r="E2130" i="2"/>
  <c r="F2130" i="2" s="1"/>
  <c r="E2131" i="2"/>
  <c r="F2131" i="2" s="1"/>
  <c r="E2132" i="2"/>
  <c r="F2132" i="2" s="1"/>
  <c r="E2133" i="2"/>
  <c r="F2133" i="2" s="1"/>
  <c r="E2134" i="2"/>
  <c r="F2134" i="2" s="1"/>
  <c r="E2135" i="2"/>
  <c r="F2135" i="2" s="1"/>
  <c r="E2136" i="2"/>
  <c r="F2136" i="2" s="1"/>
  <c r="E2137" i="2"/>
  <c r="F2137" i="2" s="1"/>
  <c r="E2138" i="2"/>
  <c r="F2138" i="2" s="1"/>
  <c r="E2139" i="2"/>
  <c r="F2139" i="2" s="1"/>
  <c r="E2140" i="2"/>
  <c r="F2140" i="2" s="1"/>
  <c r="E2141" i="2"/>
  <c r="F2141" i="2" s="1"/>
  <c r="E2142" i="2"/>
  <c r="F2142" i="2" s="1"/>
  <c r="E2143" i="2"/>
  <c r="F2143" i="2" s="1"/>
  <c r="E2144" i="2"/>
  <c r="F2144" i="2" s="1"/>
  <c r="E2145" i="2"/>
  <c r="F2145" i="2" s="1"/>
  <c r="E2146" i="2"/>
  <c r="F2146" i="2" s="1"/>
  <c r="E2147" i="2"/>
  <c r="F2147" i="2" s="1"/>
  <c r="E2148" i="2"/>
  <c r="F2148" i="2" s="1"/>
  <c r="E2149" i="2"/>
  <c r="F2149" i="2" s="1"/>
  <c r="E2150" i="2"/>
  <c r="F2150" i="2" s="1"/>
  <c r="E2151" i="2"/>
  <c r="F2151" i="2" s="1"/>
  <c r="E2152" i="2"/>
  <c r="F2152" i="2" s="1"/>
  <c r="E2153" i="2"/>
  <c r="F2153" i="2" s="1"/>
  <c r="E2154" i="2"/>
  <c r="F2154" i="2" s="1"/>
  <c r="E2155" i="2"/>
  <c r="F2155" i="2" s="1"/>
  <c r="E2156" i="2"/>
  <c r="F2156" i="2" s="1"/>
  <c r="E2157" i="2"/>
  <c r="F2157" i="2" s="1"/>
  <c r="E2158" i="2"/>
  <c r="F2158" i="2" s="1"/>
  <c r="E2159" i="2"/>
  <c r="F2159" i="2" s="1"/>
  <c r="E2160" i="2"/>
  <c r="F2160" i="2" s="1"/>
  <c r="E2161" i="2"/>
  <c r="F2161" i="2" s="1"/>
  <c r="E2162" i="2"/>
  <c r="F2162" i="2" s="1"/>
  <c r="E2163" i="2"/>
  <c r="F2163" i="2" s="1"/>
  <c r="E2164" i="2"/>
  <c r="F2164" i="2" s="1"/>
  <c r="E2165" i="2"/>
  <c r="F2165" i="2" s="1"/>
  <c r="E2166" i="2"/>
  <c r="F2166" i="2" s="1"/>
  <c r="E2167" i="2"/>
  <c r="F2167" i="2" s="1"/>
  <c r="E2168" i="2"/>
  <c r="F2168" i="2" s="1"/>
  <c r="E2169" i="2"/>
  <c r="F2169" i="2" s="1"/>
  <c r="E2170" i="2"/>
  <c r="F2170" i="2" s="1"/>
  <c r="E2171" i="2"/>
  <c r="F2171" i="2" s="1"/>
  <c r="E2172" i="2"/>
  <c r="F2172" i="2" s="1"/>
  <c r="E2173" i="2"/>
  <c r="F2173" i="2" s="1"/>
  <c r="E2174" i="2"/>
  <c r="F2174" i="2" s="1"/>
  <c r="E2175" i="2"/>
  <c r="F2175" i="2" s="1"/>
  <c r="E2176" i="2"/>
  <c r="F2176" i="2" s="1"/>
  <c r="E2177" i="2"/>
  <c r="F2177" i="2" s="1"/>
  <c r="E2178" i="2"/>
  <c r="F2178" i="2" s="1"/>
  <c r="E2179" i="2"/>
  <c r="F2179" i="2" s="1"/>
  <c r="E2180" i="2"/>
  <c r="F2180" i="2" s="1"/>
  <c r="E2181" i="2"/>
  <c r="F2181" i="2" s="1"/>
  <c r="E2182" i="2"/>
  <c r="F2182" i="2" s="1"/>
  <c r="E2183" i="2"/>
  <c r="F2183" i="2" s="1"/>
  <c r="E2184" i="2"/>
  <c r="F2184" i="2" s="1"/>
  <c r="E2185" i="2"/>
  <c r="F2185" i="2" s="1"/>
  <c r="E2186" i="2"/>
  <c r="F2186" i="2" s="1"/>
  <c r="E2187" i="2"/>
  <c r="F2187" i="2" s="1"/>
  <c r="E2188" i="2"/>
  <c r="F2188" i="2" s="1"/>
  <c r="E2189" i="2"/>
  <c r="F2189" i="2" s="1"/>
  <c r="E2190" i="2"/>
  <c r="F2190" i="2" s="1"/>
  <c r="E2191" i="2"/>
  <c r="F2191" i="2" s="1"/>
  <c r="E2192" i="2"/>
  <c r="F2192" i="2" s="1"/>
  <c r="E2193" i="2"/>
  <c r="F2193" i="2" s="1"/>
  <c r="E2194" i="2"/>
  <c r="F2194" i="2" s="1"/>
  <c r="E2195" i="2"/>
  <c r="F2195" i="2" s="1"/>
  <c r="E4" i="2"/>
  <c r="F4" i="2" s="1"/>
  <c r="M3" i="2"/>
  <c r="J19" i="9" s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8" i="1"/>
  <c r="D7" i="3"/>
  <c r="E7" i="3" s="1"/>
  <c r="D8" i="3"/>
  <c r="E8" i="3" s="1"/>
  <c r="D9" i="3"/>
  <c r="E9" i="3" s="1"/>
  <c r="D10" i="3"/>
  <c r="E10" i="3" s="1"/>
  <c r="D11" i="3"/>
  <c r="E11" i="3" s="1"/>
  <c r="D6" i="3"/>
  <c r="J21" i="9"/>
  <c r="M3" i="9"/>
  <c r="C8" i="6"/>
  <c r="E6" i="3" l="1"/>
  <c r="M5" i="1"/>
  <c r="J18" i="9" s="1"/>
  <c r="M4" i="1"/>
  <c r="J17" i="9" s="1"/>
  <c r="C9" i="4" l="1"/>
  <c r="C3" i="4"/>
  <c r="C6" i="4"/>
  <c r="C5" i="4"/>
  <c r="C8" i="4"/>
  <c r="C11" i="4" l="1"/>
  <c r="C10" i="4" l="1"/>
</calcChain>
</file>

<file path=xl/sharedStrings.xml><?xml version="1.0" encoding="utf-8"?>
<sst xmlns="http://schemas.openxmlformats.org/spreadsheetml/2006/main" count="2169" uniqueCount="201">
  <si>
    <t>SKU</t>
  </si>
  <si>
    <t>Price (retail, $)</t>
  </si>
  <si>
    <t>Date of Order</t>
  </si>
  <si>
    <t>Delivery Date</t>
  </si>
  <si>
    <t>Date of Sale</t>
  </si>
  <si>
    <t>Description</t>
  </si>
  <si>
    <t>Cost ($ per unit)</t>
  </si>
  <si>
    <t>Capital Cost</t>
  </si>
  <si>
    <t>Inventory service cost</t>
  </si>
  <si>
    <t>Insurance</t>
  </si>
  <si>
    <t>Taxes</t>
  </si>
  <si>
    <t>Storage cost</t>
  </si>
  <si>
    <t>Risk cost</t>
  </si>
  <si>
    <t>Damage</t>
  </si>
  <si>
    <t>Pilferage</t>
  </si>
  <si>
    <t xml:space="preserve">Relocation </t>
  </si>
  <si>
    <t>Obsolescence</t>
  </si>
  <si>
    <t>Corporate Inventory Costs</t>
  </si>
  <si>
    <t>Average Inventory</t>
  </si>
  <si>
    <t>Annual Expenditures ($)</t>
  </si>
  <si>
    <t>Source:</t>
  </si>
  <si>
    <t>CFO</t>
  </si>
  <si>
    <t>CSCO</t>
  </si>
  <si>
    <t>COO</t>
  </si>
  <si>
    <t>CFO = Chief Finacial Officer</t>
  </si>
  <si>
    <t>COO = Chief Operating Officer</t>
  </si>
  <si>
    <t>CSCO = Chief Supply Chain Officer</t>
  </si>
  <si>
    <t>Investment in Inventory</t>
  </si>
  <si>
    <t>Warehouse (rent)</t>
  </si>
  <si>
    <t>Operations (labor)</t>
  </si>
  <si>
    <t>Operations (utilities)</t>
  </si>
  <si>
    <t>Operations (equipment)</t>
  </si>
  <si>
    <t>Legend:</t>
  </si>
  <si>
    <t>654-2-34</t>
  </si>
  <si>
    <t>AB-1035-G</t>
  </si>
  <si>
    <t>13-23423</t>
  </si>
  <si>
    <t>14-34222</t>
  </si>
  <si>
    <t>Quantity        (units per day)</t>
  </si>
  <si>
    <t>Margin (% of cost)</t>
  </si>
  <si>
    <t>Quantity (units)</t>
  </si>
  <si>
    <t>Purchase Order Cost ($)</t>
  </si>
  <si>
    <t>123-456789</t>
  </si>
  <si>
    <t>Annual sales (units)</t>
  </si>
  <si>
    <t>Average sales (units per day)</t>
  </si>
  <si>
    <t>Northeast Region</t>
  </si>
  <si>
    <t>Midwest Region</t>
  </si>
  <si>
    <t>South Region</t>
  </si>
  <si>
    <t>West Region</t>
  </si>
  <si>
    <t>X</t>
  </si>
  <si>
    <t>Voice Assistant, module</t>
  </si>
  <si>
    <t>Voice Assistant, component</t>
  </si>
  <si>
    <t>Voice Assistant IoT Add-on Box, 512MG</t>
  </si>
  <si>
    <t>Voice Assistant IoT Add-on Box, 1 GB</t>
  </si>
  <si>
    <t>Voice Assistant IoT Add-on Box, 2 GB</t>
  </si>
  <si>
    <t>Voice Assistant IoT Add-on Box, 4 GB</t>
  </si>
  <si>
    <t>Cost per unit ($)</t>
  </si>
  <si>
    <t>Cost to process order, S ($)</t>
  </si>
  <si>
    <t>Distribution Center</t>
  </si>
  <si>
    <t>Y</t>
  </si>
  <si>
    <t xml:space="preserve">https://www.latlong.net/ </t>
  </si>
  <si>
    <t>North/South</t>
  </si>
  <si>
    <t>(or other reference)</t>
  </si>
  <si>
    <t>Annual Demand, D (units)</t>
  </si>
  <si>
    <t>TOTAL</t>
  </si>
  <si>
    <t>East/West</t>
  </si>
  <si>
    <t>D*LAT</t>
  </si>
  <si>
    <t>D*LON</t>
  </si>
  <si>
    <t>Lattitude (LAT)</t>
  </si>
  <si>
    <t>Longitude (LON)</t>
  </si>
  <si>
    <t>Cost</t>
  </si>
  <si>
    <t>Speed</t>
  </si>
  <si>
    <t>Flexibility</t>
  </si>
  <si>
    <t>Transporation Service Matrix</t>
  </si>
  <si>
    <t>Ports of Entry</t>
  </si>
  <si>
    <t>Mode to DC</t>
  </si>
  <si>
    <t>Port of Entry (from Africa)</t>
  </si>
  <si>
    <t>Key Supplier</t>
  </si>
  <si>
    <t>Key Customer</t>
  </si>
  <si>
    <t>Name</t>
  </si>
  <si>
    <t>Product</t>
  </si>
  <si>
    <t>Contact information</t>
  </si>
  <si>
    <t>Timeline</t>
  </si>
  <si>
    <t>Key Supply Chain Partners</t>
  </si>
  <si>
    <t>Enablers</t>
  </si>
  <si>
    <t>Type of Relationship</t>
  </si>
  <si>
    <t>Lead</t>
  </si>
  <si>
    <t>Supplier contact</t>
  </si>
  <si>
    <t>Duration</t>
  </si>
  <si>
    <t>Issues</t>
  </si>
  <si>
    <t>Qualitative Estimate of DC Location</t>
  </si>
  <si>
    <t>City/State</t>
  </si>
  <si>
    <t>New location Nation-wide Fulfillment Center</t>
  </si>
  <si>
    <t>SCOR Process</t>
  </si>
  <si>
    <t>Insert timeline here……</t>
  </si>
  <si>
    <t>Technology Enhancement</t>
  </si>
  <si>
    <t>Recommended Source:</t>
  </si>
  <si>
    <t>Modes</t>
  </si>
  <si>
    <t>Truck</t>
  </si>
  <si>
    <t>Intermodal</t>
  </si>
  <si>
    <t>Rail</t>
  </si>
  <si>
    <t>Air</t>
  </si>
  <si>
    <t>Water</t>
  </si>
  <si>
    <t>Pipeline</t>
  </si>
  <si>
    <t>Sum --&gt;</t>
  </si>
  <si>
    <t>SUMLEV</t>
  </si>
  <si>
    <t>REGION</t>
  </si>
  <si>
    <t>DIVISION</t>
  </si>
  <si>
    <t>STATE</t>
  </si>
  <si>
    <t>NAME</t>
  </si>
  <si>
    <t>POPESTIMATE2017</t>
  </si>
  <si>
    <t>Annual Sales Forecast (units)</t>
  </si>
  <si>
    <t>EOQ (units)</t>
  </si>
  <si>
    <t>ROP (units)</t>
  </si>
  <si>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</si>
  <si>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</si>
  <si>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</si>
  <si>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</si>
  <si>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</si>
  <si>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</si>
  <si>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</si>
  <si>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</si>
  <si>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</si>
  <si>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</si>
  <si>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</si>
  <si>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</si>
  <si>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</si>
  <si>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</si>
  <si>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</si>
  <si>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days</t>
  </si>
  <si>
    <t>Indiana</t>
  </si>
  <si>
    <t>Iowa</t>
  </si>
  <si>
    <t>units</t>
  </si>
  <si>
    <t>Kansas</t>
  </si>
  <si>
    <t>Service level =</t>
  </si>
  <si>
    <t>(assumption for high service but avoiding higher costs)</t>
  </si>
  <si>
    <t>Kentucky</t>
  </si>
  <si>
    <t>z =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</si>
  <si>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</si>
  <si>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</si>
  <si>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</si>
  <si>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</si>
  <si>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</si>
  <si>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</si>
  <si>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</si>
  <si>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</si>
  <si>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</si>
  <si>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</si>
  <si>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</si>
  <si>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</si>
  <si>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</si>
  <si>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</si>
  <si>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</si>
  <si>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</si>
  <si>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</si>
  <si>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</si>
  <si>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</si>
  <si>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</si>
  <si>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</si>
  <si>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</si>
  <si>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</si>
  <si>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</si>
  <si>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</si>
  <si>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</si>
  <si>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</si>
  <si>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</si>
  <si>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</si>
  <si>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</si>
  <si>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</si>
  <si>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</si>
  <si>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</si>
  <si>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</si>
  <si>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(of filered data!)</t>
  </si>
  <si>
    <t>Lead-time (days)</t>
  </si>
  <si>
    <t>units per day</t>
  </si>
  <si>
    <t xml:space="preserve">units  </t>
  </si>
  <si>
    <t>per order</t>
  </si>
  <si>
    <t>NOTE -- data sheets MUST BE FILTERED if a single SKU is required.</t>
  </si>
  <si>
    <t>Fixed</t>
  </si>
  <si>
    <t>Variable</t>
  </si>
  <si>
    <t>Analysis:</t>
  </si>
  <si>
    <t>Note -- items in ORANGE have been removed from computations.</t>
  </si>
  <si>
    <t>Percentage of Sales</t>
  </si>
  <si>
    <t xml:space="preserve">U.S. Census Bureau (reference: https://www.census.gov/programs-surveys/popest/data/data-sets.html) </t>
  </si>
  <si>
    <t>(computed by region, see above)</t>
  </si>
  <si>
    <t>Port of Entry (from Asia)</t>
  </si>
  <si>
    <t>Number of Orders per Year that you'll make as the Purchasing Agent</t>
  </si>
  <si>
    <t>FILTER SKU for CORRECT COMPUTATIONS ---&gt;</t>
  </si>
  <si>
    <t>Order Processing Cost =</t>
  </si>
  <si>
    <t>Average Lead Time =</t>
  </si>
  <si>
    <t>StDev of Lead Time =</t>
  </si>
  <si>
    <t>Inventory Holding Cost Rate (% annually)</t>
  </si>
  <si>
    <t xml:space="preserve">Total demand = </t>
  </si>
  <si>
    <t>Average demand =</t>
  </si>
  <si>
    <t>StDev of Demand =</t>
  </si>
  <si>
    <t>Demand =</t>
  </si>
  <si>
    <t>Inventory Holding Cost Rate =</t>
  </si>
  <si>
    <t>Cost per Unit =</t>
  </si>
  <si>
    <t>Lead time =</t>
  </si>
  <si>
    <t>annually</t>
  </si>
  <si>
    <t>Total Annual Inventory Holding Costs ($)</t>
  </si>
  <si>
    <t>Note -- to compute these values, use the computed results below that are pulled from previous worksheets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</si>
</sst>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[$-409]mmmm\ d\,\ yyyy;@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0.000"/>
    <numFmt numFmtId="171" formatCode="0.0000"/>
    <numFmt numFmtId="172" formatCode="#,##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.5"/>
      <color rgb="FF333333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84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2" borderId="0" xfId="0" applyFill="1"/>
    <xf numFmtId="6" fontId="0" fillId="0" borderId="0" xfId="0" applyNumberFormat="1"/>
    <xf numFmtId="44" fontId="0" fillId="0" borderId="0" xfId="2" applyFont="1"/>
    <xf numFmtId="164" fontId="0" fillId="0" borderId="0" xfId="2" applyNumberFormat="1" applyFont="1"/>
    <xf numFmtId="165" fontId="0" fillId="2" borderId="0" xfId="3" applyNumberFormat="1" applyFont="1" applyFill="1"/>
    <xf numFmtId="164" fontId="0" fillId="2" borderId="0" xfId="0" applyNumberFormat="1" applyFill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2" fillId="0" borderId="3" xfId="0" applyFont="1" applyBorder="1" applyAlignment="1">
      <alignment horizontal="center" wrapText="1"/>
    </xf>
    <xf numFmtId="0" fontId="2" fillId="0" borderId="5" xfId="0" applyFont="1" applyBorder="1"/>
    <xf numFmtId="0" fontId="0" fillId="0" borderId="0" xfId="0" applyBorder="1"/>
    <xf numFmtId="164" fontId="0" fillId="0" borderId="0" xfId="2" applyNumberFormat="1" applyFont="1" applyBorder="1"/>
    <xf numFmtId="0" fontId="0" fillId="0" borderId="6" xfId="0" applyBorder="1"/>
    <xf numFmtId="0" fontId="2" fillId="0" borderId="4" xfId="0" applyFont="1" applyBorder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168" fontId="0" fillId="0" borderId="0" xfId="1" applyNumberFormat="1" applyFont="1" applyAlignment="1">
      <alignment wrapText="1"/>
    </xf>
    <xf numFmtId="0" fontId="2" fillId="3" borderId="5" xfId="0" applyFont="1" applyFill="1" applyBorder="1"/>
    <xf numFmtId="0" fontId="0" fillId="3" borderId="0" xfId="0" applyFill="1" applyBorder="1"/>
    <xf numFmtId="164" fontId="0" fillId="3" borderId="0" xfId="2" applyNumberFormat="1" applyFont="1" applyFill="1" applyBorder="1"/>
    <xf numFmtId="0" fontId="0" fillId="3" borderId="6" xfId="0" applyFill="1" applyBorder="1"/>
    <xf numFmtId="0" fontId="2" fillId="3" borderId="7" xfId="0" applyFont="1" applyFill="1" applyBorder="1"/>
    <xf numFmtId="0" fontId="0" fillId="3" borderId="8" xfId="0" applyFill="1" applyBorder="1"/>
    <xf numFmtId="164" fontId="0" fillId="3" borderId="8" xfId="2" applyNumberFormat="1" applyFont="1" applyFill="1" applyBorder="1"/>
    <xf numFmtId="0" fontId="0" fillId="3" borderId="9" xfId="0" applyFill="1" applyBorder="1"/>
    <xf numFmtId="0" fontId="0" fillId="0" borderId="10" xfId="0" applyBorder="1"/>
    <xf numFmtId="0" fontId="0" fillId="0" borderId="3" xfId="0" applyBorder="1"/>
    <xf numFmtId="0" fontId="0" fillId="0" borderId="0" xfId="0" applyFill="1"/>
    <xf numFmtId="43" fontId="0" fillId="2" borderId="0" xfId="0" applyNumberFormat="1" applyFill="1"/>
    <xf numFmtId="44" fontId="0" fillId="0" borderId="0" xfId="2" applyFont="1" applyAlignment="1">
      <alignment horizontal="center" wrapText="1"/>
    </xf>
    <xf numFmtId="0" fontId="6" fillId="0" borderId="0" xfId="0" applyFont="1"/>
    <xf numFmtId="168" fontId="2" fillId="2" borderId="0" xfId="0" applyNumberFormat="1" applyFont="1" applyFill="1"/>
    <xf numFmtId="0" fontId="2" fillId="0" borderId="0" xfId="0" applyFont="1" applyAlignment="1">
      <alignment horizontal="right"/>
    </xf>
    <xf numFmtId="0" fontId="9" fillId="0" borderId="0" xfId="0" applyFont="1"/>
    <xf numFmtId="0" fontId="11" fillId="0" borderId="0" xfId="0" applyFont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0" fillId="0" borderId="5" xfId="0" applyBorder="1"/>
    <xf numFmtId="0" fontId="0" fillId="0" borderId="7" xfId="0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0" borderId="3" xfId="0" applyFont="1" applyBorder="1"/>
    <xf numFmtId="0" fontId="11" fillId="0" borderId="0" xfId="0" applyFont="1" applyFill="1" applyBorder="1"/>
    <xf numFmtId="4" fontId="0" fillId="2" borderId="0" xfId="0" applyNumberFormat="1" applyFill="1"/>
    <xf numFmtId="4" fontId="2" fillId="2" borderId="0" xfId="0" applyNumberFormat="1" applyFont="1" applyFill="1"/>
    <xf numFmtId="0" fontId="0" fillId="2" borderId="11" xfId="0" applyFill="1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left" vertical="center"/>
    </xf>
    <xf numFmtId="0" fontId="0" fillId="2" borderId="11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44" fontId="0" fillId="0" borderId="0" xfId="2" applyFont="1" applyFill="1"/>
    <xf numFmtId="44" fontId="2" fillId="0" borderId="1" xfId="2" applyFont="1" applyFill="1" applyBorder="1" applyAlignment="1">
      <alignment horizontal="center" wrapText="1"/>
    </xf>
    <xf numFmtId="0" fontId="0" fillId="2" borderId="11" xfId="0" applyFill="1" applyBorder="1"/>
    <xf numFmtId="0" fontId="0" fillId="2" borderId="11" xfId="0" applyFont="1" applyFill="1" applyBorder="1"/>
    <xf numFmtId="0" fontId="0" fillId="2" borderId="15" xfId="0" applyFill="1" applyBorder="1"/>
    <xf numFmtId="0" fontId="0" fillId="2" borderId="15" xfId="0" applyFont="1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7" fillId="0" borderId="0" xfId="4" applyFill="1"/>
    <xf numFmtId="0" fontId="6" fillId="0" borderId="0" xfId="0" applyFont="1" applyFill="1"/>
    <xf numFmtId="0" fontId="2" fillId="0" borderId="0" xfId="0" applyFont="1" applyBorder="1"/>
    <xf numFmtId="0" fontId="0" fillId="0" borderId="0" xfId="0" applyFill="1" applyAlignment="1">
      <alignment horizontal="center" wrapText="1"/>
    </xf>
    <xf numFmtId="0" fontId="0" fillId="2" borderId="15" xfId="0" applyFill="1" applyBorder="1" applyAlignment="1">
      <alignment horizontal="right" vertical="center"/>
    </xf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0" borderId="2" xfId="0" applyBorder="1"/>
    <xf numFmtId="0" fontId="10" fillId="0" borderId="17" xfId="0" applyFont="1" applyFill="1" applyBorder="1" applyAlignment="1">
      <alignment horizontal="right"/>
    </xf>
    <xf numFmtId="0" fontId="0" fillId="0" borderId="17" xfId="0" applyBorder="1"/>
    <xf numFmtId="0" fontId="10" fillId="0" borderId="17" xfId="0" applyFont="1" applyFill="1" applyBorder="1" applyAlignment="1">
      <alignment horizontal="left"/>
    </xf>
    <xf numFmtId="0" fontId="12" fillId="0" borderId="17" xfId="0" applyFont="1" applyFill="1" applyBorder="1" applyAlignment="1">
      <alignment horizontal="left"/>
    </xf>
    <xf numFmtId="0" fontId="0" fillId="0" borderId="17" xfId="0" applyFill="1" applyBorder="1"/>
    <xf numFmtId="0" fontId="0" fillId="0" borderId="18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8" xfId="0" applyBorder="1"/>
    <xf numFmtId="0" fontId="0" fillId="0" borderId="9" xfId="0" applyBorder="1"/>
    <xf numFmtId="0" fontId="11" fillId="0" borderId="17" xfId="0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0" fillId="0" borderId="2" xfId="0" applyFont="1" applyBorder="1"/>
    <xf numFmtId="0" fontId="0" fillId="0" borderId="18" xfId="0" applyBorder="1"/>
    <xf numFmtId="0" fontId="2" fillId="0" borderId="6" xfId="0" applyFont="1" applyBorder="1"/>
    <xf numFmtId="0" fontId="0" fillId="0" borderId="8" xfId="0" applyFill="1" applyBorder="1"/>
    <xf numFmtId="0" fontId="0" fillId="0" borderId="9" xfId="0" applyFill="1" applyBorder="1"/>
    <xf numFmtId="0" fontId="2" fillId="0" borderId="7" xfId="0" applyFont="1" applyBorder="1"/>
    <xf numFmtId="0" fontId="13" fillId="0" borderId="0" xfId="0" applyFont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0" borderId="5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1" xfId="0" applyFill="1" applyBorder="1" applyAlignment="1">
      <alignment horizontal="left" vertical="center" wrapText="1"/>
    </xf>
    <xf numFmtId="168" fontId="2" fillId="0" borderId="0" xfId="1" applyNumberFormat="1" applyFont="1" applyFill="1"/>
    <xf numFmtId="0" fontId="2" fillId="0" borderId="0" xfId="0" applyFont="1" applyAlignment="1">
      <alignment horizontal="center" wrapText="1"/>
    </xf>
    <xf numFmtId="168" fontId="0" fillId="0" borderId="0" xfId="1" applyNumberFormat="1" applyFont="1" applyFill="1"/>
    <xf numFmtId="168" fontId="0" fillId="4" borderId="0" xfId="1" applyNumberFormat="1" applyFont="1" applyFill="1"/>
    <xf numFmtId="0" fontId="0" fillId="4" borderId="0" xfId="0" applyFill="1"/>
    <xf numFmtId="168" fontId="0" fillId="0" borderId="0" xfId="0" applyNumberFormat="1"/>
    <xf numFmtId="9" fontId="0" fillId="0" borderId="0" xfId="0" applyNumberFormat="1"/>
    <xf numFmtId="168" fontId="16" fillId="0" borderId="0" xfId="0" applyNumberFormat="1" applyFont="1" applyFill="1"/>
    <xf numFmtId="168" fontId="2" fillId="0" borderId="0" xfId="0" applyNumberFormat="1" applyFont="1" applyFill="1"/>
    <xf numFmtId="43" fontId="0" fillId="0" borderId="0" xfId="1" applyFont="1" applyFill="1"/>
    <xf numFmtId="0" fontId="0" fillId="0" borderId="0" xfId="0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2" fontId="2" fillId="0" borderId="0" xfId="0" applyNumberFormat="1" applyFont="1" applyFill="1" applyBorder="1"/>
    <xf numFmtId="169" fontId="2" fillId="0" borderId="0" xfId="0" applyNumberFormat="1" applyFont="1" applyFill="1" applyBorder="1"/>
    <xf numFmtId="0" fontId="15" fillId="0" borderId="0" xfId="0" applyFont="1" applyFill="1" applyBorder="1" applyAlignment="1">
      <alignment horizontal="right"/>
    </xf>
    <xf numFmtId="44" fontId="2" fillId="0" borderId="0" xfId="2" applyFont="1" applyFill="1" applyBorder="1"/>
    <xf numFmtId="0" fontId="13" fillId="0" borderId="0" xfId="0" applyFont="1" applyFill="1" applyBorder="1"/>
    <xf numFmtId="167" fontId="0" fillId="0" borderId="0" xfId="1" applyNumberFormat="1" applyFont="1" applyFill="1"/>
    <xf numFmtId="0" fontId="2" fillId="0" borderId="0" xfId="0" applyFont="1" applyFill="1"/>
    <xf numFmtId="0" fontId="0" fillId="0" borderId="21" xfId="0" applyBorder="1"/>
    <xf numFmtId="0" fontId="0" fillId="0" borderId="20" xfId="0" applyBorder="1"/>
    <xf numFmtId="0" fontId="8" fillId="0" borderId="22" xfId="0" applyFont="1" applyBorder="1" applyAlignment="1">
      <alignment horizontal="center"/>
    </xf>
    <xf numFmtId="165" fontId="0" fillId="0" borderId="0" xfId="3" applyNumberFormat="1" applyFont="1" applyFill="1"/>
    <xf numFmtId="168" fontId="2" fillId="0" borderId="0" xfId="1" applyNumberFormat="1" applyFont="1" applyFill="1" applyAlignment="1">
      <alignment horizontal="center" wrapText="1"/>
    </xf>
    <xf numFmtId="0" fontId="14" fillId="0" borderId="0" xfId="0" applyFont="1" applyFill="1"/>
    <xf numFmtId="0" fontId="0" fillId="0" borderId="0" xfId="0" applyFill="1" applyAlignment="1">
      <alignment horizontal="right"/>
    </xf>
    <xf numFmtId="44" fontId="0" fillId="0" borderId="0" xfId="0" applyNumberFormat="1" applyFill="1"/>
    <xf numFmtId="169" fontId="0" fillId="0" borderId="0" xfId="0" applyNumberFormat="1" applyFill="1"/>
    <xf numFmtId="2" fontId="0" fillId="0" borderId="0" xfId="0" applyNumberFormat="1" applyFill="1"/>
    <xf numFmtId="9" fontId="0" fillId="0" borderId="0" xfId="0" applyNumberFormat="1" applyFill="1"/>
    <xf numFmtId="170" fontId="0" fillId="0" borderId="0" xfId="0" applyNumberFormat="1" applyFill="1"/>
    <xf numFmtId="0" fontId="6" fillId="4" borderId="0" xfId="0" applyFont="1" applyFill="1"/>
    <xf numFmtId="0" fontId="17" fillId="0" borderId="0" xfId="4" applyFont="1"/>
    <xf numFmtId="0" fontId="18" fillId="0" borderId="0" xfId="0" applyFont="1" applyFill="1"/>
    <xf numFmtId="0" fontId="16" fillId="0" borderId="0" xfId="0" applyFont="1" applyFill="1"/>
    <xf numFmtId="0" fontId="15" fillId="0" borderId="1" xfId="0" applyFont="1" applyFill="1" applyBorder="1"/>
    <xf numFmtId="0" fontId="19" fillId="0" borderId="0" xfId="0" applyFont="1" applyFill="1"/>
    <xf numFmtId="0" fontId="20" fillId="0" borderId="0" xfId="0" applyFont="1" applyFill="1" applyAlignment="1">
      <alignment horizontal="right"/>
    </xf>
    <xf numFmtId="168" fontId="20" fillId="0" borderId="0" xfId="1" applyNumberFormat="1" applyFont="1" applyFill="1"/>
    <xf numFmtId="0" fontId="20" fillId="0" borderId="0" xfId="0" applyFont="1" applyFill="1"/>
    <xf numFmtId="0" fontId="19" fillId="0" borderId="0" xfId="0" applyFont="1" applyFill="1" applyBorder="1"/>
    <xf numFmtId="0" fontId="20" fillId="0" borderId="1" xfId="0" applyFont="1" applyFill="1" applyBorder="1"/>
    <xf numFmtId="0" fontId="20" fillId="0" borderId="1" xfId="0" applyFont="1" applyFill="1" applyBorder="1" applyAlignment="1">
      <alignment horizontal="right"/>
    </xf>
    <xf numFmtId="0" fontId="19" fillId="0" borderId="1" xfId="0" applyFont="1" applyFill="1" applyBorder="1"/>
    <xf numFmtId="169" fontId="20" fillId="0" borderId="0" xfId="0" applyNumberFormat="1" applyFont="1" applyFill="1" applyBorder="1"/>
    <xf numFmtId="2" fontId="20" fillId="0" borderId="1" xfId="0" applyNumberFormat="1" applyFont="1" applyFill="1" applyBorder="1"/>
    <xf numFmtId="0" fontId="11" fillId="0" borderId="5" xfId="0" applyFont="1" applyFill="1" applyBorder="1"/>
    <xf numFmtId="0" fontId="11" fillId="0" borderId="7" xfId="0" applyFont="1" applyFill="1" applyBorder="1"/>
    <xf numFmtId="0" fontId="8" fillId="0" borderId="23" xfId="0" applyFont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6" xfId="0" applyFill="1" applyBorder="1" applyAlignment="1">
      <alignment horizontal="center" vertical="center"/>
    </xf>
    <xf numFmtId="168" fontId="0" fillId="2" borderId="0" xfId="0" applyNumberFormat="1" applyFill="1"/>
    <xf numFmtId="9" fontId="0" fillId="2" borderId="0" xfId="3" applyFont="1" applyFill="1"/>
    <xf numFmtId="1" fontId="0" fillId="2" borderId="0" xfId="0" applyNumberFormat="1" applyFill="1"/>
    <xf numFmtId="9" fontId="0" fillId="0" borderId="0" xfId="3" applyFont="1" applyFill="1" applyAlignment="1">
      <alignment horizontal="center"/>
    </xf>
    <xf numFmtId="43" fontId="0" fillId="2" borderId="1" xfId="0" applyNumberFormat="1" applyFill="1" applyBorder="1"/>
    <xf numFmtId="4" fontId="0" fillId="2" borderId="1" xfId="0" applyNumberFormat="1" applyFill="1" applyBorder="1"/>
    <xf numFmtId="0" fontId="2" fillId="0" borderId="0" xfId="0" applyFont="1" applyBorder="1" applyAlignment="1">
      <alignment horizontal="center" wrapText="1"/>
    </xf>
    <xf numFmtId="171" fontId="0" fillId="2" borderId="11" xfId="0" applyNumberFormat="1" applyFill="1" applyBorder="1"/>
    <xf numFmtId="172" fontId="0" fillId="2" borderId="11" xfId="0" applyNumberFormat="1" applyFill="1" applyBorder="1"/>
    <xf numFmtId="168" fontId="21" fillId="0" borderId="0" xfId="1" applyNumberFormat="1" applyFont="1" applyFill="1"/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left" vertical="center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0</xdr:rowOff>
    </xdr:from>
    <xdr:to>
      <xdr:col>1</xdr:col>
      <xdr:colOff>1704975</xdr:colOff>
      <xdr:row>4</xdr:row>
      <xdr:rowOff>183760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371476" y="0"/>
          <a:ext cx="1943099" cy="94576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0</xdr:row>
      <xdr:rowOff>59968</xdr:rowOff>
    </xdr:from>
    <xdr:to>
      <xdr:col>8</xdr:col>
      <xdr:colOff>133350</xdr:colOff>
      <xdr:row>4</xdr:row>
      <xdr:rowOff>494373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05475" y="59968"/>
          <a:ext cx="1676400" cy="11964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102344</xdr:colOff>
      <xdr:row>0</xdr:row>
      <xdr:rowOff>9525</xdr:rowOff>
    </xdr:from>
    <xdr:to>
      <xdr:col>0</xdr:col>
      <xdr:colOff>1256943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102344" y="9525"/>
          <a:ext cx="1154599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0</xdr:row>
      <xdr:rowOff>76201</xdr:rowOff>
    </xdr:from>
    <xdr:to>
      <xdr:col>2</xdr:col>
      <xdr:colOff>685</xdr:colOff>
      <xdr:row>3</xdr:row>
      <xdr:rowOff>76201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19225" y="76201"/>
          <a:ext cx="800785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0</xdr:row>
      <xdr:rowOff>180976</xdr:rowOff>
    </xdr:from>
    <xdr:to>
      <xdr:col>9</xdr:col>
      <xdr:colOff>494943</xdr:colOff>
      <xdr:row>5</xdr:row>
      <xdr:rowOff>133351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4914900" y="180976"/>
          <a:ext cx="2857143" cy="1390650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0</xdr:row>
      <xdr:rowOff>219603</xdr:rowOff>
    </xdr:from>
    <xdr:to>
      <xdr:col>16</xdr:col>
      <xdr:colOff>66118</xdr:colOff>
      <xdr:row>10</xdr:row>
      <xdr:rowOff>37701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15350" y="219603"/>
          <a:ext cx="3095068" cy="22088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1154599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0" y="0"/>
          <a:ext cx="1154599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0</xdr:row>
      <xdr:rowOff>1</xdr:rowOff>
    </xdr:from>
    <xdr:to>
      <xdr:col>2</xdr:col>
      <xdr:colOff>323850</xdr:colOff>
      <xdr:row>2</xdr:row>
      <xdr:rowOff>291979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75" y="1"/>
          <a:ext cx="942975" cy="6729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17</xdr:col>
      <xdr:colOff>18712</xdr:colOff>
      <xdr:row>15</xdr:row>
      <xdr:rowOff>25798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5675" y="381000"/>
          <a:ext cx="4895512" cy="3121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ensus.gov/programs-surveys/popest/data/data-sets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latlong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S18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2" max="2" width="37.7109375" bestFit="1" customWidth="1"/>
    <col min="3" max="3" width="15.28515625" bestFit="1" customWidth="1"/>
    <col min="4" max="4" width="10.140625" customWidth="1"/>
    <col min="5" max="5" width="13.7109375" customWidth="1"/>
  </cols>
  <sheetData>
    <row r="5" spans="1:19" s="2" customFormat="1" ht="45.75" thickBot="1" x14ac:dyDescent="0.3">
      <c r="A5" s="2" t="s">
        <v>0</v>
      </c>
      <c r="B5" s="2" t="s">
        <v>5</v>
      </c>
      <c r="C5" s="2" t="s">
        <v>6</v>
      </c>
      <c r="D5" s="62" t="s">
        <v>42</v>
      </c>
      <c r="E5" s="63" t="s">
        <v>43</v>
      </c>
    </row>
    <row r="6" spans="1:19" ht="15.75" thickTop="1" x14ac:dyDescent="0.25">
      <c r="A6" t="s">
        <v>41</v>
      </c>
      <c r="B6" s="19" t="s">
        <v>54</v>
      </c>
      <c r="C6" s="5">
        <v>50.79</v>
      </c>
      <c r="D6" s="119">
        <f>SUMIF('Sales History'!$B$4:$B$2195,'SKU List'!A6,'Sales History'!$D$4:$D$2195)</f>
        <v>13934</v>
      </c>
      <c r="E6" s="135">
        <f>D6/365</f>
        <v>38.175342465753424</v>
      </c>
    </row>
    <row r="7" spans="1:19" x14ac:dyDescent="0.25">
      <c r="A7" t="s">
        <v>33</v>
      </c>
      <c r="B7" s="19" t="s">
        <v>53</v>
      </c>
      <c r="C7" s="5">
        <v>45.710999999999999</v>
      </c>
      <c r="D7" s="119">
        <f>SUMIF('Sales History'!$B$4:$B$2195,'SKU List'!A7,'Sales History'!$D$4:$D$2195)</f>
        <v>10428</v>
      </c>
      <c r="E7" s="135">
        <f t="shared" ref="E7:E11" si="0">D7/365</f>
        <v>28.56986301369863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19" x14ac:dyDescent="0.25">
      <c r="A8" t="s">
        <v>34</v>
      </c>
      <c r="B8" s="19" t="s">
        <v>52</v>
      </c>
      <c r="C8" s="5">
        <v>40.632000000000005</v>
      </c>
      <c r="D8" s="119">
        <f>SUMIF('Sales History'!$B$4:$B$2195,'SKU List'!A8,'Sales History'!$D$4:$D$2195)</f>
        <v>15045</v>
      </c>
      <c r="E8" s="135">
        <f t="shared" si="0"/>
        <v>41.219178082191782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</row>
    <row r="9" spans="1:19" x14ac:dyDescent="0.25">
      <c r="A9">
        <v>84325322</v>
      </c>
      <c r="B9" s="19" t="s">
        <v>51</v>
      </c>
      <c r="C9" s="5">
        <v>35.552999999999997</v>
      </c>
      <c r="D9" s="119">
        <f>SUMIF('Sales History'!$B$4:$B$2195,'SKU List'!A9,'Sales History'!$D$4:$D$2195)</f>
        <v>7908</v>
      </c>
      <c r="E9" s="135">
        <f t="shared" si="0"/>
        <v>21.665753424657535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</row>
    <row r="10" spans="1:19" x14ac:dyDescent="0.25">
      <c r="A10" t="s">
        <v>35</v>
      </c>
      <c r="B10" s="19" t="s">
        <v>50</v>
      </c>
      <c r="C10" s="5">
        <v>5.0790000000000006</v>
      </c>
      <c r="D10" s="119">
        <f>SUMIF('Sales History'!$B$4:$B$2195,'SKU List'!A10,'Sales History'!$D$4:$D$2195)</f>
        <v>14015</v>
      </c>
      <c r="E10" s="135">
        <f t="shared" si="0"/>
        <v>38.397260273972606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spans="1:19" x14ac:dyDescent="0.25">
      <c r="A11" t="s">
        <v>36</v>
      </c>
      <c r="B11" s="19" t="s">
        <v>49</v>
      </c>
      <c r="C11" s="5">
        <v>10.158000000000001</v>
      </c>
      <c r="D11" s="119">
        <f>SUMIF('Sales History'!$B$4:$B$2195,'SKU List'!A11,'Sales History'!$D$4:$D$2195)</f>
        <v>13981</v>
      </c>
      <c r="E11" s="135">
        <f t="shared" si="0"/>
        <v>38.304109589041097</v>
      </c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19" x14ac:dyDescent="0.25">
      <c r="G12" s="34"/>
      <c r="H12" s="34"/>
      <c r="I12" s="34"/>
      <c r="J12" s="34"/>
      <c r="K12" s="34"/>
      <c r="L12" s="34"/>
      <c r="M12" s="34"/>
      <c r="N12" s="34"/>
      <c r="O12" s="34"/>
    </row>
    <row r="13" spans="1:19" x14ac:dyDescent="0.25">
      <c r="G13" s="34"/>
      <c r="H13" s="34"/>
      <c r="I13" s="34"/>
      <c r="J13" s="34"/>
      <c r="K13" s="34"/>
      <c r="L13" s="34"/>
      <c r="M13" s="34"/>
      <c r="N13" s="34"/>
      <c r="O13" s="34"/>
    </row>
    <row r="14" spans="1:19" x14ac:dyDescent="0.25">
      <c r="G14" s="34"/>
      <c r="H14" s="34"/>
      <c r="I14" s="34"/>
      <c r="J14" s="34"/>
      <c r="K14" s="34"/>
      <c r="L14" s="34"/>
      <c r="M14" s="34"/>
      <c r="N14" s="34"/>
      <c r="O14" s="34"/>
    </row>
    <row r="15" spans="1:19" x14ac:dyDescent="0.25">
      <c r="G15" s="76"/>
      <c r="H15" s="34"/>
      <c r="I15" s="34"/>
      <c r="J15" s="34"/>
      <c r="K15" s="34"/>
      <c r="L15" s="34"/>
      <c r="M15" s="34"/>
      <c r="N15" s="34"/>
      <c r="O15" s="34"/>
    </row>
    <row r="16" spans="1:19" x14ac:dyDescent="0.25">
      <c r="G16" s="34"/>
      <c r="H16" s="34"/>
      <c r="I16" s="34"/>
      <c r="J16" s="34"/>
      <c r="K16" s="34"/>
      <c r="L16" s="34"/>
      <c r="M16" s="34"/>
      <c r="N16" s="34"/>
      <c r="O16" s="34"/>
    </row>
    <row r="17" spans="7:15" x14ac:dyDescent="0.25">
      <c r="G17" s="34"/>
      <c r="H17" s="34"/>
      <c r="I17" s="34"/>
      <c r="J17" s="34"/>
      <c r="K17" s="34"/>
      <c r="L17" s="34"/>
      <c r="M17" s="34"/>
      <c r="N17" s="34"/>
      <c r="O17" s="34"/>
    </row>
    <row r="18" spans="7:15" x14ac:dyDescent="0.25">
      <c r="G18" s="34"/>
      <c r="H18" s="34"/>
      <c r="I18" s="34"/>
      <c r="J18" s="34"/>
      <c r="K18" s="34"/>
      <c r="L18" s="34"/>
      <c r="M18" s="34"/>
      <c r="N18" s="34"/>
      <c r="O18" s="34"/>
    </row>
  </sheetData>
  <autoFilter ref="A5:E5" xr:uid="{5592AE79-AEBB-437D-9944-578C4CF8CD12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121"/>
  <sheetViews>
    <sheetView workbookViewId="0">
      <pane ySplit="7" topLeftCell="A8" activePane="bottomLeft" state="frozen"/>
      <selection pane="bottomLeft" activeCell="I6" sqref="I6"/>
    </sheetView>
  </sheetViews>
  <sheetFormatPr defaultRowHeight="15" x14ac:dyDescent="0.25"/>
  <cols>
    <col min="1" max="1" width="19.28515625" style="21" customWidth="1"/>
    <col min="2" max="2" width="14" style="21" customWidth="1"/>
    <col min="3" max="3" width="9.42578125" customWidth="1"/>
    <col min="4" max="4" width="12.5703125" customWidth="1"/>
    <col min="5" max="5" width="11.5703125" customWidth="1"/>
    <col min="6" max="6" width="19.42578125" style="21" customWidth="1"/>
    <col min="7" max="7" width="13.7109375" style="34" customWidth="1"/>
  </cols>
  <sheetData>
    <row r="3" spans="1:16" x14ac:dyDescent="0.25">
      <c r="G3" s="126"/>
    </row>
    <row r="4" spans="1:16" x14ac:dyDescent="0.25">
      <c r="I4" s="132" t="s">
        <v>186</v>
      </c>
      <c r="K4" s="128"/>
      <c r="L4" s="129" t="s">
        <v>188</v>
      </c>
      <c r="M4" s="131">
        <f>SUBTOTAL(1,G:G)</f>
        <v>39.455357142857146</v>
      </c>
      <c r="N4" s="128" t="s">
        <v>128</v>
      </c>
      <c r="O4" s="134" t="s">
        <v>171</v>
      </c>
    </row>
    <row r="5" spans="1:16" x14ac:dyDescent="0.25">
      <c r="I5" s="128"/>
      <c r="J5" s="128"/>
      <c r="K5" s="128"/>
      <c r="L5" s="129" t="s">
        <v>189</v>
      </c>
      <c r="M5" s="130">
        <f>SUBTOTAL(7,G:G)</f>
        <v>5.7561379583557786</v>
      </c>
      <c r="N5" s="128" t="s">
        <v>128</v>
      </c>
      <c r="O5" s="134" t="s">
        <v>171</v>
      </c>
    </row>
    <row r="6" spans="1:16" x14ac:dyDescent="0.25">
      <c r="K6" s="1"/>
      <c r="L6" s="129" t="s">
        <v>187</v>
      </c>
      <c r="M6" s="133">
        <f>SUBTOTAL(1,E:E)</f>
        <v>181.00208118233863</v>
      </c>
      <c r="N6" s="1" t="s">
        <v>175</v>
      </c>
      <c r="O6" s="134" t="s">
        <v>171</v>
      </c>
      <c r="P6" s="34"/>
    </row>
    <row r="7" spans="1:16" s="2" customFormat="1" ht="45.75" thickBot="1" x14ac:dyDescent="0.3">
      <c r="A7" s="20" t="s">
        <v>2</v>
      </c>
      <c r="B7" s="20" t="s">
        <v>0</v>
      </c>
      <c r="C7" s="9" t="s">
        <v>39</v>
      </c>
      <c r="D7" s="9" t="s">
        <v>40</v>
      </c>
      <c r="E7" s="10" t="s">
        <v>56</v>
      </c>
      <c r="F7" s="20" t="s">
        <v>3</v>
      </c>
      <c r="G7" s="63" t="s">
        <v>172</v>
      </c>
      <c r="H7" s="64"/>
      <c r="I7" s="64"/>
      <c r="J7" s="64"/>
      <c r="K7" s="64"/>
      <c r="O7" s="64"/>
      <c r="P7" s="64"/>
    </row>
    <row r="8" spans="1:16" ht="15.75" thickTop="1" x14ac:dyDescent="0.25">
      <c r="A8" s="22">
        <v>42736</v>
      </c>
      <c r="B8" s="21" t="s">
        <v>41</v>
      </c>
      <c r="C8" s="23">
        <v>794.29768645734396</v>
      </c>
      <c r="D8" s="6">
        <v>40342.379495168498</v>
      </c>
      <c r="E8" s="36">
        <v>164.94622858656911</v>
      </c>
      <c r="F8" s="22">
        <v>42785</v>
      </c>
      <c r="G8" s="78">
        <f>F8-A8</f>
        <v>49</v>
      </c>
    </row>
    <row r="9" spans="1:16" x14ac:dyDescent="0.25">
      <c r="A9" s="22">
        <v>42741</v>
      </c>
      <c r="B9" s="21" t="s">
        <v>33</v>
      </c>
      <c r="C9" s="23">
        <v>581.73065566870866</v>
      </c>
      <c r="D9" s="6">
        <v>26591.490001272341</v>
      </c>
      <c r="E9" s="36">
        <v>173.51222518153793</v>
      </c>
      <c r="F9" s="22">
        <v>42779</v>
      </c>
      <c r="G9" s="127">
        <f t="shared" ref="G9:G72" si="0">F9-A9</f>
        <v>38</v>
      </c>
      <c r="H9" s="34"/>
      <c r="I9" s="34"/>
      <c r="J9" s="34"/>
      <c r="K9" s="34"/>
      <c r="L9" s="34"/>
      <c r="M9" s="34"/>
      <c r="N9" s="34"/>
      <c r="O9" s="34"/>
      <c r="P9" s="34"/>
    </row>
    <row r="10" spans="1:16" x14ac:dyDescent="0.25">
      <c r="A10" s="22">
        <v>42742</v>
      </c>
      <c r="B10" s="21" t="s">
        <v>34</v>
      </c>
      <c r="C10" s="23">
        <v>799.67693957150937</v>
      </c>
      <c r="D10" s="6">
        <v>32492.473408669572</v>
      </c>
      <c r="E10" s="36">
        <v>191.66166925001019</v>
      </c>
      <c r="F10" s="22">
        <v>42772</v>
      </c>
      <c r="G10" s="127">
        <f t="shared" si="0"/>
        <v>30</v>
      </c>
      <c r="H10" s="34"/>
      <c r="I10" s="34"/>
      <c r="J10" s="34"/>
      <c r="K10" s="34"/>
      <c r="L10" s="34"/>
      <c r="M10" s="34"/>
      <c r="N10" s="34"/>
      <c r="O10" s="34"/>
      <c r="P10" s="34"/>
    </row>
    <row r="11" spans="1:16" x14ac:dyDescent="0.25">
      <c r="A11" s="22">
        <v>42746</v>
      </c>
      <c r="B11" s="21">
        <v>84325322</v>
      </c>
      <c r="C11" s="23">
        <v>419.27979254602258</v>
      </c>
      <c r="D11" s="6">
        <v>14906.654464388739</v>
      </c>
      <c r="E11" s="36">
        <v>175.8406418295869</v>
      </c>
      <c r="F11" s="22">
        <v>42795</v>
      </c>
      <c r="G11" s="127">
        <f t="shared" si="0"/>
        <v>49</v>
      </c>
      <c r="H11" s="34"/>
      <c r="I11" s="34"/>
      <c r="J11" s="34"/>
      <c r="K11" s="34"/>
      <c r="L11" s="34"/>
      <c r="M11" s="34"/>
      <c r="N11" s="34"/>
      <c r="O11" s="34"/>
      <c r="P11" s="34"/>
    </row>
    <row r="12" spans="1:16" x14ac:dyDescent="0.25">
      <c r="A12" s="22">
        <v>42749</v>
      </c>
      <c r="B12" s="21" t="s">
        <v>35</v>
      </c>
      <c r="C12" s="23">
        <v>812.37045992587468</v>
      </c>
      <c r="D12" s="6">
        <v>41260.295659635172</v>
      </c>
      <c r="E12" s="36">
        <v>165.23985358790662</v>
      </c>
      <c r="F12" s="22">
        <v>42793</v>
      </c>
      <c r="G12" s="127">
        <f t="shared" si="0"/>
        <v>44</v>
      </c>
      <c r="H12" s="34"/>
      <c r="I12" s="34"/>
      <c r="J12" s="34"/>
      <c r="K12" s="34"/>
      <c r="L12" s="34"/>
      <c r="M12" s="34"/>
      <c r="N12" s="34"/>
      <c r="O12" s="34"/>
      <c r="P12" s="34"/>
    </row>
    <row r="13" spans="1:16" x14ac:dyDescent="0.25">
      <c r="A13" s="22">
        <v>42751</v>
      </c>
      <c r="B13" s="21" t="s">
        <v>36</v>
      </c>
      <c r="C13" s="23">
        <v>728.06201482551876</v>
      </c>
      <c r="D13" s="6">
        <v>36978.269732988098</v>
      </c>
      <c r="E13" s="36">
        <v>180.97236984021151</v>
      </c>
      <c r="F13" s="22">
        <v>42793</v>
      </c>
      <c r="G13" s="127">
        <f t="shared" si="0"/>
        <v>42</v>
      </c>
      <c r="H13" s="34"/>
      <c r="I13" s="34"/>
      <c r="J13" s="34"/>
      <c r="K13" s="34"/>
      <c r="L13" s="34"/>
      <c r="M13" s="34"/>
      <c r="N13" s="34"/>
      <c r="O13" s="34"/>
      <c r="P13" s="34"/>
    </row>
    <row r="14" spans="1:16" x14ac:dyDescent="0.25">
      <c r="A14" s="22">
        <v>42754</v>
      </c>
      <c r="B14" s="21" t="s">
        <v>41</v>
      </c>
      <c r="C14" s="23">
        <v>720.12945271461274</v>
      </c>
      <c r="D14" s="6">
        <v>36575.374903375181</v>
      </c>
      <c r="E14" s="36">
        <v>167.07902003798085</v>
      </c>
      <c r="F14" s="22">
        <v>42796</v>
      </c>
      <c r="G14" s="127">
        <f t="shared" si="0"/>
        <v>42</v>
      </c>
      <c r="H14" s="34"/>
      <c r="I14" s="34"/>
      <c r="J14" s="34"/>
      <c r="K14" s="34"/>
      <c r="L14" s="34"/>
      <c r="M14" s="34"/>
      <c r="N14" s="34"/>
      <c r="O14" s="34"/>
      <c r="P14" s="34"/>
    </row>
    <row r="15" spans="1:16" x14ac:dyDescent="0.25">
      <c r="A15" s="22">
        <v>42758</v>
      </c>
      <c r="B15" s="21" t="s">
        <v>33</v>
      </c>
      <c r="C15" s="23">
        <v>534.0901693309886</v>
      </c>
      <c r="D15" s="6">
        <v>24413.795730288821</v>
      </c>
      <c r="E15" s="36">
        <v>173.36037132568262</v>
      </c>
      <c r="F15" s="22">
        <v>42800</v>
      </c>
      <c r="G15" s="127">
        <f t="shared" si="0"/>
        <v>42</v>
      </c>
      <c r="H15" s="34"/>
      <c r="I15" s="34"/>
      <c r="J15" s="34"/>
      <c r="K15" s="34"/>
      <c r="L15" s="34"/>
      <c r="M15" s="34"/>
      <c r="N15" s="34"/>
      <c r="O15" s="34"/>
      <c r="P15" s="34"/>
    </row>
    <row r="16" spans="1:16" x14ac:dyDescent="0.25">
      <c r="A16" s="22">
        <v>42763</v>
      </c>
      <c r="B16" s="21" t="s">
        <v>34</v>
      </c>
      <c r="C16" s="23">
        <v>738.58101131233855</v>
      </c>
      <c r="D16" s="6">
        <v>30010.023651642943</v>
      </c>
      <c r="E16" s="36">
        <v>166.41409033124182</v>
      </c>
      <c r="F16" s="22">
        <v>42807</v>
      </c>
      <c r="G16" s="127">
        <f t="shared" si="0"/>
        <v>44</v>
      </c>
      <c r="H16" s="34"/>
      <c r="I16" s="34"/>
      <c r="J16" s="34"/>
      <c r="K16" s="34"/>
      <c r="L16" s="34"/>
      <c r="M16" s="34"/>
      <c r="N16" s="34"/>
      <c r="O16" s="34"/>
      <c r="P16" s="34"/>
    </row>
    <row r="17" spans="1:16" x14ac:dyDescent="0.25">
      <c r="A17" s="22">
        <v>42766</v>
      </c>
      <c r="B17" s="21">
        <v>84325322</v>
      </c>
      <c r="C17" s="23">
        <v>408.63805272277602</v>
      </c>
      <c r="D17" s="6">
        <v>14528.308688452855</v>
      </c>
      <c r="E17" s="36">
        <v>172.34489146320144</v>
      </c>
      <c r="F17" s="22">
        <v>42799</v>
      </c>
      <c r="G17" s="127">
        <f t="shared" si="0"/>
        <v>33</v>
      </c>
      <c r="H17" s="34"/>
      <c r="I17" s="34"/>
      <c r="J17" s="34"/>
      <c r="K17" s="34"/>
      <c r="L17" s="34"/>
      <c r="M17" s="34"/>
      <c r="N17" s="34"/>
      <c r="O17" s="34"/>
      <c r="P17" s="34"/>
    </row>
    <row r="18" spans="1:16" x14ac:dyDescent="0.25">
      <c r="A18" s="22">
        <v>42768</v>
      </c>
      <c r="B18" s="21" t="s">
        <v>35</v>
      </c>
      <c r="C18" s="23">
        <v>711.7918643660513</v>
      </c>
      <c r="D18" s="6">
        <v>36151.908791151742</v>
      </c>
      <c r="E18" s="36">
        <v>174.79009650709656</v>
      </c>
      <c r="F18" s="22">
        <v>42806</v>
      </c>
      <c r="G18" s="127">
        <f t="shared" si="0"/>
        <v>38</v>
      </c>
      <c r="H18" s="34"/>
      <c r="I18" s="34"/>
      <c r="J18" s="34"/>
      <c r="K18" s="34"/>
      <c r="L18" s="34"/>
      <c r="M18" s="34"/>
      <c r="N18" s="34"/>
      <c r="O18" s="34"/>
      <c r="P18" s="34"/>
    </row>
    <row r="19" spans="1:16" x14ac:dyDescent="0.25">
      <c r="A19" s="22">
        <v>42770</v>
      </c>
      <c r="B19" s="21" t="s">
        <v>36</v>
      </c>
      <c r="C19" s="23">
        <v>756.29155603496145</v>
      </c>
      <c r="D19" s="6">
        <v>38412.04813101569</v>
      </c>
      <c r="E19" s="36">
        <v>197.05025454342228</v>
      </c>
      <c r="F19" s="22">
        <v>42800</v>
      </c>
      <c r="G19" s="127">
        <f t="shared" si="0"/>
        <v>30</v>
      </c>
      <c r="H19" s="34"/>
      <c r="I19" s="34"/>
      <c r="J19" s="34"/>
      <c r="K19" s="34"/>
      <c r="L19" s="34"/>
      <c r="M19" s="34"/>
      <c r="N19" s="34"/>
      <c r="O19" s="34"/>
      <c r="P19" s="34"/>
    </row>
    <row r="20" spans="1:16" x14ac:dyDescent="0.25">
      <c r="A20" s="22">
        <v>42771</v>
      </c>
      <c r="B20" s="21" t="s">
        <v>41</v>
      </c>
      <c r="C20" s="23">
        <v>731.1074511211674</v>
      </c>
      <c r="D20" s="6">
        <v>37132.947442444092</v>
      </c>
      <c r="E20" s="36">
        <v>172.11048824379955</v>
      </c>
      <c r="F20" s="22">
        <v>42817</v>
      </c>
      <c r="G20" s="127">
        <f t="shared" si="0"/>
        <v>46</v>
      </c>
      <c r="H20" s="34"/>
      <c r="I20" s="34"/>
      <c r="J20" s="34"/>
      <c r="K20" s="34"/>
      <c r="L20" s="34"/>
      <c r="M20" s="34"/>
      <c r="N20" s="34"/>
      <c r="O20" s="34"/>
      <c r="P20" s="34"/>
    </row>
    <row r="21" spans="1:16" x14ac:dyDescent="0.25">
      <c r="A21" s="22">
        <v>42776</v>
      </c>
      <c r="B21" s="21" t="s">
        <v>33</v>
      </c>
      <c r="C21" s="23">
        <v>590.23931173379913</v>
      </c>
      <c r="D21" s="6">
        <v>26980.42917866369</v>
      </c>
      <c r="E21" s="36">
        <v>188.54006874657898</v>
      </c>
      <c r="F21" s="22">
        <v>42811</v>
      </c>
      <c r="G21" s="127">
        <f t="shared" si="0"/>
        <v>35</v>
      </c>
      <c r="H21" s="34"/>
      <c r="I21" s="34"/>
      <c r="J21" s="34"/>
      <c r="K21" s="34"/>
      <c r="L21" s="34"/>
      <c r="M21" s="34"/>
      <c r="N21" s="34"/>
      <c r="O21" s="34"/>
      <c r="P21" s="34"/>
    </row>
    <row r="22" spans="1:16" x14ac:dyDescent="0.25">
      <c r="A22" s="22">
        <v>42779</v>
      </c>
      <c r="B22" s="21" t="s">
        <v>34</v>
      </c>
      <c r="C22" s="23">
        <v>719.74459022302301</v>
      </c>
      <c r="D22" s="6">
        <v>29244.662189941875</v>
      </c>
      <c r="E22" s="36">
        <v>179.03786938407771</v>
      </c>
      <c r="F22" s="22">
        <v>42820</v>
      </c>
      <c r="G22" s="127">
        <f t="shared" si="0"/>
        <v>41</v>
      </c>
      <c r="H22" s="34"/>
      <c r="I22" s="34"/>
      <c r="J22" s="34"/>
      <c r="K22" s="34"/>
      <c r="L22" s="34"/>
      <c r="M22" s="34"/>
      <c r="N22" s="34"/>
      <c r="O22" s="34"/>
      <c r="P22" s="34"/>
    </row>
    <row r="23" spans="1:16" x14ac:dyDescent="0.25">
      <c r="A23" s="22">
        <v>42784</v>
      </c>
      <c r="B23" s="21">
        <v>84325322</v>
      </c>
      <c r="C23" s="23">
        <v>453.32409867057351</v>
      </c>
      <c r="D23" s="6">
        <v>16117.031680034899</v>
      </c>
      <c r="E23" s="36">
        <v>181.97344965810041</v>
      </c>
      <c r="F23" s="22">
        <v>42824</v>
      </c>
      <c r="G23" s="127">
        <f t="shared" si="0"/>
        <v>40</v>
      </c>
      <c r="H23" s="34"/>
      <c r="I23" s="34"/>
      <c r="J23" s="34"/>
      <c r="K23" s="34"/>
      <c r="L23" s="34"/>
      <c r="M23" s="34"/>
      <c r="N23" s="34"/>
      <c r="O23" s="34"/>
      <c r="P23" s="34"/>
    </row>
    <row r="24" spans="1:16" x14ac:dyDescent="0.25">
      <c r="A24" s="22">
        <v>42785</v>
      </c>
      <c r="B24" s="21" t="s">
        <v>35</v>
      </c>
      <c r="C24" s="23">
        <v>851.2434858077296</v>
      </c>
      <c r="D24" s="6">
        <v>43234.656644174589</v>
      </c>
      <c r="E24" s="36">
        <v>179.13137922640161</v>
      </c>
      <c r="F24" s="22">
        <v>42821</v>
      </c>
      <c r="G24" s="127">
        <f t="shared" si="0"/>
        <v>36</v>
      </c>
      <c r="H24" s="34"/>
      <c r="I24" s="34"/>
      <c r="J24" s="34"/>
      <c r="K24" s="34"/>
      <c r="L24" s="34"/>
      <c r="M24" s="34"/>
      <c r="N24" s="34"/>
      <c r="O24" s="34"/>
      <c r="P24" s="34"/>
    </row>
    <row r="25" spans="1:16" x14ac:dyDescent="0.25">
      <c r="A25" s="22">
        <v>42790</v>
      </c>
      <c r="B25" s="21" t="s">
        <v>36</v>
      </c>
      <c r="C25" s="23">
        <v>710.02943641060199</v>
      </c>
      <c r="D25" s="6">
        <v>36062.395075294473</v>
      </c>
      <c r="E25" s="36">
        <v>179.84786753872604</v>
      </c>
      <c r="F25" s="22">
        <v>42837</v>
      </c>
      <c r="G25" s="127">
        <f t="shared" si="0"/>
        <v>47</v>
      </c>
      <c r="H25" s="34"/>
      <c r="I25" s="34"/>
      <c r="J25" s="34"/>
      <c r="K25" s="34"/>
      <c r="L25" s="34"/>
      <c r="M25" s="34"/>
      <c r="N25" s="34"/>
      <c r="O25" s="34"/>
      <c r="P25" s="34"/>
    </row>
    <row r="26" spans="1:16" x14ac:dyDescent="0.25">
      <c r="A26" s="22">
        <v>42794</v>
      </c>
      <c r="B26" s="21" t="s">
        <v>41</v>
      </c>
      <c r="C26" s="23">
        <v>720.04817792810911</v>
      </c>
      <c r="D26" s="6">
        <v>36571.246956968658</v>
      </c>
      <c r="E26" s="36">
        <v>187.42951736855039</v>
      </c>
      <c r="F26" s="22">
        <v>42838</v>
      </c>
      <c r="G26" s="127">
        <f t="shared" si="0"/>
        <v>44</v>
      </c>
      <c r="H26" s="34"/>
      <c r="I26" s="34"/>
      <c r="J26" s="34"/>
      <c r="K26" s="34"/>
      <c r="L26" s="34"/>
      <c r="M26" s="34"/>
      <c r="N26" s="34"/>
      <c r="O26" s="34"/>
      <c r="P26" s="34"/>
    </row>
    <row r="27" spans="1:16" x14ac:dyDescent="0.25">
      <c r="A27" s="22">
        <v>42797</v>
      </c>
      <c r="B27" s="21" t="s">
        <v>33</v>
      </c>
      <c r="C27" s="23">
        <v>551.46281961772524</v>
      </c>
      <c r="D27" s="6">
        <v>25207.916947545837</v>
      </c>
      <c r="E27" s="36">
        <v>176.29363598098823</v>
      </c>
      <c r="F27" s="22">
        <v>42834</v>
      </c>
      <c r="G27" s="127">
        <f t="shared" si="0"/>
        <v>37</v>
      </c>
      <c r="H27" s="34"/>
      <c r="I27" s="34"/>
      <c r="J27" s="34"/>
      <c r="K27" s="34"/>
      <c r="L27" s="34"/>
      <c r="M27" s="34"/>
      <c r="N27" s="34"/>
      <c r="O27" s="34"/>
      <c r="P27" s="34"/>
    </row>
    <row r="28" spans="1:16" x14ac:dyDescent="0.25">
      <c r="A28" s="22">
        <v>42801</v>
      </c>
      <c r="B28" s="21" t="s">
        <v>34</v>
      </c>
      <c r="C28" s="23">
        <v>811.4762604623636</v>
      </c>
      <c r="D28" s="6">
        <v>32971.903415106761</v>
      </c>
      <c r="E28" s="36">
        <v>179.49249923948329</v>
      </c>
      <c r="F28" s="22">
        <v>42840</v>
      </c>
      <c r="G28" s="127">
        <f t="shared" si="0"/>
        <v>39</v>
      </c>
      <c r="H28" s="34"/>
      <c r="I28" s="34"/>
      <c r="J28" s="34"/>
      <c r="K28" s="34"/>
      <c r="L28" s="34"/>
      <c r="M28" s="34"/>
      <c r="N28" s="34"/>
      <c r="O28" s="34"/>
      <c r="P28" s="34"/>
    </row>
    <row r="29" spans="1:16" x14ac:dyDescent="0.25">
      <c r="A29" s="22">
        <v>42802</v>
      </c>
      <c r="B29" s="21">
        <v>84325322</v>
      </c>
      <c r="C29" s="23">
        <v>428.13045396963037</v>
      </c>
      <c r="D29" s="6">
        <v>15221.322029982268</v>
      </c>
      <c r="E29" s="36">
        <v>184.75553750977042</v>
      </c>
      <c r="F29" s="22">
        <v>42841</v>
      </c>
      <c r="G29" s="127">
        <f t="shared" si="0"/>
        <v>39</v>
      </c>
      <c r="H29" s="34"/>
      <c r="I29" s="34"/>
      <c r="J29" s="34"/>
      <c r="K29" s="34"/>
      <c r="L29" s="34"/>
      <c r="M29" s="34"/>
      <c r="N29" s="34"/>
      <c r="O29" s="34"/>
      <c r="P29" s="34"/>
    </row>
    <row r="30" spans="1:16" x14ac:dyDescent="0.25">
      <c r="A30" s="22">
        <v>42803</v>
      </c>
      <c r="B30" s="21" t="s">
        <v>35</v>
      </c>
      <c r="C30" s="23">
        <v>822.57923364850046</v>
      </c>
      <c r="D30" s="6">
        <v>41778.79927700734</v>
      </c>
      <c r="E30" s="36">
        <v>197.32329210032773</v>
      </c>
      <c r="F30" s="22">
        <v>42852</v>
      </c>
      <c r="G30" s="127">
        <f t="shared" si="0"/>
        <v>49</v>
      </c>
      <c r="H30" s="34"/>
      <c r="I30" s="34"/>
      <c r="J30" s="34"/>
      <c r="K30" s="34"/>
      <c r="L30" s="34"/>
      <c r="M30" s="34"/>
      <c r="N30" s="34"/>
      <c r="O30" s="34"/>
      <c r="P30" s="34"/>
    </row>
    <row r="31" spans="1:16" x14ac:dyDescent="0.25">
      <c r="A31" s="22">
        <v>42808</v>
      </c>
      <c r="B31" s="21" t="s">
        <v>36</v>
      </c>
      <c r="C31" s="23">
        <v>724.32373333190378</v>
      </c>
      <c r="D31" s="6">
        <v>36788.40241592739</v>
      </c>
      <c r="E31" s="36">
        <v>185.58215188830073</v>
      </c>
      <c r="F31" s="22">
        <v>42857</v>
      </c>
      <c r="G31" s="127">
        <f t="shared" si="0"/>
        <v>49</v>
      </c>
      <c r="H31" s="34"/>
      <c r="I31" s="34"/>
      <c r="J31" s="34"/>
      <c r="K31" s="34"/>
      <c r="L31" s="34"/>
      <c r="M31" s="34"/>
      <c r="N31" s="34"/>
      <c r="O31" s="34"/>
      <c r="P31" s="34"/>
    </row>
    <row r="32" spans="1:16" x14ac:dyDescent="0.25">
      <c r="A32" s="22">
        <v>42813</v>
      </c>
      <c r="B32" s="21" t="s">
        <v>41</v>
      </c>
      <c r="C32" s="23">
        <v>680.31243271005576</v>
      </c>
      <c r="D32" s="6">
        <v>34553.068457343732</v>
      </c>
      <c r="E32" s="36">
        <v>180.97043787418218</v>
      </c>
      <c r="F32" s="22">
        <v>42857</v>
      </c>
      <c r="G32" s="127">
        <f t="shared" si="0"/>
        <v>44</v>
      </c>
      <c r="H32" s="34"/>
      <c r="I32" s="34"/>
      <c r="J32" s="34"/>
      <c r="K32" s="34"/>
      <c r="L32" s="34"/>
      <c r="M32" s="34"/>
      <c r="N32" s="34"/>
      <c r="O32" s="34"/>
      <c r="P32" s="34"/>
    </row>
    <row r="33" spans="1:16" x14ac:dyDescent="0.25">
      <c r="A33" s="22">
        <v>42816</v>
      </c>
      <c r="B33" s="21" t="s">
        <v>33</v>
      </c>
      <c r="C33" s="23">
        <v>600.77611736285792</v>
      </c>
      <c r="D33" s="6">
        <v>27462.077100773597</v>
      </c>
      <c r="E33" s="36">
        <v>168.01078974189292</v>
      </c>
      <c r="F33" s="22">
        <v>42848</v>
      </c>
      <c r="G33" s="127">
        <f t="shared" si="0"/>
        <v>32</v>
      </c>
      <c r="H33" s="34"/>
      <c r="I33" s="34"/>
      <c r="J33" s="34"/>
      <c r="K33" s="34"/>
      <c r="L33" s="34"/>
      <c r="M33" s="34"/>
      <c r="N33" s="34"/>
      <c r="O33" s="34"/>
      <c r="P33" s="34"/>
    </row>
    <row r="34" spans="1:16" x14ac:dyDescent="0.25">
      <c r="A34" s="22">
        <v>42821</v>
      </c>
      <c r="B34" s="21" t="s">
        <v>34</v>
      </c>
      <c r="C34" s="23">
        <v>818.31482356489926</v>
      </c>
      <c r="D34" s="6">
        <v>33249.767911088988</v>
      </c>
      <c r="E34" s="36">
        <v>188.75495472979705</v>
      </c>
      <c r="F34" s="22">
        <v>42864</v>
      </c>
      <c r="G34" s="127">
        <f t="shared" si="0"/>
        <v>43</v>
      </c>
      <c r="H34" s="34"/>
      <c r="I34" s="34"/>
      <c r="J34" s="34"/>
      <c r="K34" s="34"/>
      <c r="L34" s="34"/>
      <c r="M34" s="34"/>
      <c r="N34" s="34"/>
      <c r="O34" s="34"/>
      <c r="P34" s="34"/>
    </row>
    <row r="35" spans="1:16" x14ac:dyDescent="0.25">
      <c r="A35" s="22">
        <v>42826</v>
      </c>
      <c r="B35" s="21">
        <v>84325322</v>
      </c>
      <c r="C35" s="23">
        <v>393.96548448699667</v>
      </c>
      <c r="D35" s="6">
        <v>14006.654869966191</v>
      </c>
      <c r="E35" s="36">
        <v>187.21806768203143</v>
      </c>
      <c r="F35" s="22">
        <v>42866</v>
      </c>
      <c r="G35" s="127">
        <f t="shared" si="0"/>
        <v>40</v>
      </c>
      <c r="H35" s="34"/>
      <c r="I35" s="34"/>
      <c r="J35" s="34"/>
      <c r="K35" s="34"/>
      <c r="L35" s="34"/>
      <c r="M35" s="34"/>
      <c r="N35" s="34"/>
      <c r="O35" s="34"/>
      <c r="P35" s="34"/>
    </row>
    <row r="36" spans="1:16" x14ac:dyDescent="0.25">
      <c r="A36" s="22">
        <v>42830</v>
      </c>
      <c r="B36" s="21" t="s">
        <v>35</v>
      </c>
      <c r="C36" s="23">
        <v>758.00608704744559</v>
      </c>
      <c r="D36" s="6">
        <v>38499.129161139761</v>
      </c>
      <c r="E36" s="36">
        <v>176.97012564979187</v>
      </c>
      <c r="F36" s="22">
        <v>42873</v>
      </c>
      <c r="G36" s="127">
        <f t="shared" si="0"/>
        <v>43</v>
      </c>
    </row>
    <row r="37" spans="1:16" x14ac:dyDescent="0.25">
      <c r="A37" s="22">
        <v>42832</v>
      </c>
      <c r="B37" s="21" t="s">
        <v>36</v>
      </c>
      <c r="C37" s="23">
        <v>723.57634082647189</v>
      </c>
      <c r="D37" s="6">
        <v>36750.442350576508</v>
      </c>
      <c r="E37" s="36">
        <v>197.33587835870898</v>
      </c>
      <c r="F37" s="22">
        <v>42876</v>
      </c>
      <c r="G37" s="127">
        <f t="shared" si="0"/>
        <v>44</v>
      </c>
    </row>
    <row r="38" spans="1:16" x14ac:dyDescent="0.25">
      <c r="A38" s="22">
        <v>42834</v>
      </c>
      <c r="B38" s="21" t="s">
        <v>41</v>
      </c>
      <c r="C38" s="23">
        <v>662.02077112756194</v>
      </c>
      <c r="D38" s="6">
        <v>33624.03496556887</v>
      </c>
      <c r="E38" s="36">
        <v>197.25860036125746</v>
      </c>
      <c r="F38" s="22">
        <v>42878</v>
      </c>
      <c r="G38" s="127">
        <f t="shared" si="0"/>
        <v>44</v>
      </c>
    </row>
    <row r="39" spans="1:16" x14ac:dyDescent="0.25">
      <c r="A39" s="22">
        <v>42836</v>
      </c>
      <c r="B39" s="21" t="s">
        <v>33</v>
      </c>
      <c r="C39" s="23">
        <v>598.81325452695103</v>
      </c>
      <c r="D39" s="6">
        <v>27372.352677681458</v>
      </c>
      <c r="E39" s="36">
        <v>194.56882606155176</v>
      </c>
      <c r="F39" s="22">
        <v>42876</v>
      </c>
      <c r="G39" s="127">
        <f t="shared" si="0"/>
        <v>40</v>
      </c>
    </row>
    <row r="40" spans="1:16" x14ac:dyDescent="0.25">
      <c r="A40" s="22">
        <v>42838</v>
      </c>
      <c r="B40" s="21" t="s">
        <v>34</v>
      </c>
      <c r="C40" s="23">
        <v>804.91942876836993</v>
      </c>
      <c r="D40" s="6">
        <v>32705.486229716411</v>
      </c>
      <c r="E40" s="36">
        <v>186.48603581576018</v>
      </c>
      <c r="F40" s="22">
        <v>42886</v>
      </c>
      <c r="G40" s="127">
        <f t="shared" si="0"/>
        <v>48</v>
      </c>
    </row>
    <row r="41" spans="1:16" x14ac:dyDescent="0.25">
      <c r="A41" s="22">
        <v>42840</v>
      </c>
      <c r="B41" s="21">
        <v>84325322</v>
      </c>
      <c r="C41" s="23">
        <v>414.18825562170917</v>
      </c>
      <c r="D41" s="6">
        <v>14725.635052118625</v>
      </c>
      <c r="E41" s="36">
        <v>179.38683824119016</v>
      </c>
      <c r="F41" s="22">
        <v>42876</v>
      </c>
      <c r="G41" s="127">
        <f t="shared" si="0"/>
        <v>36</v>
      </c>
    </row>
    <row r="42" spans="1:16" x14ac:dyDescent="0.25">
      <c r="A42" s="22">
        <v>42843</v>
      </c>
      <c r="B42" s="21" t="s">
        <v>35</v>
      </c>
      <c r="C42" s="23">
        <v>816.05079875295837</v>
      </c>
      <c r="D42" s="6">
        <v>41447.220068662755</v>
      </c>
      <c r="E42" s="36">
        <v>179.01104742910235</v>
      </c>
      <c r="F42" s="22">
        <v>42877</v>
      </c>
      <c r="G42" s="127">
        <f t="shared" si="0"/>
        <v>34</v>
      </c>
    </row>
    <row r="43" spans="1:16" x14ac:dyDescent="0.25">
      <c r="A43" s="22">
        <v>42846</v>
      </c>
      <c r="B43" s="21" t="s">
        <v>36</v>
      </c>
      <c r="C43" s="23">
        <v>721.14405887042381</v>
      </c>
      <c r="D43" s="6">
        <v>36626.906750028822</v>
      </c>
      <c r="E43" s="36">
        <v>184.30821351041479</v>
      </c>
      <c r="F43" s="22">
        <v>42876</v>
      </c>
      <c r="G43" s="127">
        <f t="shared" si="0"/>
        <v>30</v>
      </c>
    </row>
    <row r="44" spans="1:16" x14ac:dyDescent="0.25">
      <c r="A44" s="22">
        <v>42847</v>
      </c>
      <c r="B44" s="21" t="s">
        <v>41</v>
      </c>
      <c r="C44" s="23">
        <v>766.09782466402237</v>
      </c>
      <c r="D44" s="6">
        <v>38910.108514685693</v>
      </c>
      <c r="E44" s="36">
        <v>192.21725874658966</v>
      </c>
      <c r="F44" s="22">
        <v>42888</v>
      </c>
      <c r="G44" s="127">
        <f t="shared" si="0"/>
        <v>41</v>
      </c>
    </row>
    <row r="45" spans="1:16" x14ac:dyDescent="0.25">
      <c r="A45" s="22">
        <v>42850</v>
      </c>
      <c r="B45" s="21" t="s">
        <v>33</v>
      </c>
      <c r="C45" s="23">
        <v>548.9552100029731</v>
      </c>
      <c r="D45" s="6">
        <v>25093.291604445902</v>
      </c>
      <c r="E45" s="36">
        <v>186.62650837001138</v>
      </c>
      <c r="F45" s="22">
        <v>42889</v>
      </c>
      <c r="G45" s="127">
        <f t="shared" si="0"/>
        <v>39</v>
      </c>
    </row>
    <row r="46" spans="1:16" x14ac:dyDescent="0.25">
      <c r="A46" s="22">
        <v>42853</v>
      </c>
      <c r="B46" s="21" t="s">
        <v>34</v>
      </c>
      <c r="C46" s="23">
        <v>735.588082552576</v>
      </c>
      <c r="D46" s="6">
        <v>29888.414970276273</v>
      </c>
      <c r="E46" s="36">
        <v>184.19137595042514</v>
      </c>
      <c r="F46" s="22">
        <v>42883</v>
      </c>
      <c r="G46" s="127">
        <f t="shared" si="0"/>
        <v>30</v>
      </c>
    </row>
    <row r="47" spans="1:16" x14ac:dyDescent="0.25">
      <c r="A47" s="22">
        <v>42858</v>
      </c>
      <c r="B47" s="21">
        <v>84325322</v>
      </c>
      <c r="C47" s="23">
        <v>384.67241990419569</v>
      </c>
      <c r="D47" s="6">
        <v>13676.258544853868</v>
      </c>
      <c r="E47" s="36">
        <v>187.31676502219912</v>
      </c>
      <c r="F47" s="22">
        <v>42905</v>
      </c>
      <c r="G47" s="127">
        <f t="shared" si="0"/>
        <v>47</v>
      </c>
    </row>
    <row r="48" spans="1:16" x14ac:dyDescent="0.25">
      <c r="A48" s="22">
        <v>42862</v>
      </c>
      <c r="B48" s="21" t="s">
        <v>35</v>
      </c>
      <c r="C48" s="23">
        <v>786.41315671942721</v>
      </c>
      <c r="D48" s="6">
        <v>39941.92422977971</v>
      </c>
      <c r="E48" s="36">
        <v>197.01473134203411</v>
      </c>
      <c r="F48" s="22">
        <v>42892</v>
      </c>
      <c r="G48" s="127">
        <f t="shared" si="0"/>
        <v>30</v>
      </c>
    </row>
    <row r="49" spans="1:7" x14ac:dyDescent="0.25">
      <c r="A49" s="22">
        <v>42866</v>
      </c>
      <c r="B49" s="21" t="s">
        <v>36</v>
      </c>
      <c r="C49" s="23">
        <v>716.87023204840557</v>
      </c>
      <c r="D49" s="6">
        <v>36409.839085738517</v>
      </c>
      <c r="E49" s="36">
        <v>174.52048136854307</v>
      </c>
      <c r="F49" s="22">
        <v>42897</v>
      </c>
      <c r="G49" s="127">
        <f t="shared" si="0"/>
        <v>31</v>
      </c>
    </row>
    <row r="50" spans="1:7" x14ac:dyDescent="0.25">
      <c r="A50" s="22">
        <v>42868</v>
      </c>
      <c r="B50" s="21" t="s">
        <v>41</v>
      </c>
      <c r="C50" s="23">
        <v>742.77191890823167</v>
      </c>
      <c r="D50" s="6">
        <v>37725.385761349084</v>
      </c>
      <c r="E50" s="36">
        <v>180.16211128051725</v>
      </c>
      <c r="F50" s="22">
        <v>42901</v>
      </c>
      <c r="G50" s="127">
        <f t="shared" si="0"/>
        <v>33</v>
      </c>
    </row>
    <row r="51" spans="1:7" x14ac:dyDescent="0.25">
      <c r="A51" s="22">
        <v>42872</v>
      </c>
      <c r="B51" s="21" t="s">
        <v>33</v>
      </c>
      <c r="C51" s="23">
        <v>580.84050032785444</v>
      </c>
      <c r="D51" s="6">
        <v>26550.800110486554</v>
      </c>
      <c r="E51" s="36">
        <v>191.45021682779407</v>
      </c>
      <c r="F51" s="22">
        <v>42913</v>
      </c>
      <c r="G51" s="127">
        <f t="shared" si="0"/>
        <v>41</v>
      </c>
    </row>
    <row r="52" spans="1:7" x14ac:dyDescent="0.25">
      <c r="A52" s="22">
        <v>42873</v>
      </c>
      <c r="B52" s="21" t="s">
        <v>34</v>
      </c>
      <c r="C52" s="23">
        <v>864.98582780887989</v>
      </c>
      <c r="D52" s="6">
        <v>35146.104155530411</v>
      </c>
      <c r="E52" s="36">
        <v>167.37200009860044</v>
      </c>
      <c r="F52" s="22">
        <v>42904</v>
      </c>
      <c r="G52" s="127">
        <f t="shared" si="0"/>
        <v>31</v>
      </c>
    </row>
    <row r="53" spans="1:7" x14ac:dyDescent="0.25">
      <c r="A53" s="22">
        <v>42874</v>
      </c>
      <c r="B53" s="21">
        <v>84325322</v>
      </c>
      <c r="C53" s="23">
        <v>446.54274373381202</v>
      </c>
      <c r="D53" s="6">
        <v>15875.934167968217</v>
      </c>
      <c r="E53" s="36">
        <v>192.66219507830152</v>
      </c>
      <c r="F53" s="22">
        <v>42912</v>
      </c>
      <c r="G53" s="127">
        <f t="shared" si="0"/>
        <v>38</v>
      </c>
    </row>
    <row r="54" spans="1:7" x14ac:dyDescent="0.25">
      <c r="A54" s="22">
        <v>42878</v>
      </c>
      <c r="B54" s="21" t="s">
        <v>35</v>
      </c>
      <c r="C54" s="23">
        <v>723.81513155087146</v>
      </c>
      <c r="D54" s="6">
        <v>36762.570531468758</v>
      </c>
      <c r="E54" s="36">
        <v>177.29856931426306</v>
      </c>
      <c r="F54" s="22">
        <v>42913</v>
      </c>
      <c r="G54" s="127">
        <f t="shared" si="0"/>
        <v>35</v>
      </c>
    </row>
    <row r="55" spans="1:7" x14ac:dyDescent="0.25">
      <c r="A55" s="22">
        <v>42881</v>
      </c>
      <c r="B55" s="21" t="s">
        <v>36</v>
      </c>
      <c r="C55" s="23">
        <v>793.24719954578745</v>
      </c>
      <c r="D55" s="6">
        <v>40289.025264930548</v>
      </c>
      <c r="E55" s="36">
        <v>196.98025048468119</v>
      </c>
      <c r="F55" s="22">
        <v>42923</v>
      </c>
      <c r="G55" s="127">
        <f t="shared" si="0"/>
        <v>42</v>
      </c>
    </row>
    <row r="56" spans="1:7" x14ac:dyDescent="0.25">
      <c r="A56" s="22">
        <v>42886</v>
      </c>
      <c r="B56" s="21" t="s">
        <v>41</v>
      </c>
      <c r="C56" s="23">
        <v>786.49329380780534</v>
      </c>
      <c r="D56" s="6">
        <v>39945.994392498433</v>
      </c>
      <c r="E56" s="36">
        <v>163.53680725676247</v>
      </c>
      <c r="F56" s="22">
        <v>42918</v>
      </c>
      <c r="G56" s="127">
        <f t="shared" si="0"/>
        <v>32</v>
      </c>
    </row>
    <row r="57" spans="1:7" x14ac:dyDescent="0.25">
      <c r="A57" s="22">
        <v>42888</v>
      </c>
      <c r="B57" s="21" t="s">
        <v>33</v>
      </c>
      <c r="C57" s="23">
        <v>596.29306096209916</v>
      </c>
      <c r="D57" s="6">
        <v>27257.152109638515</v>
      </c>
      <c r="E57" s="36">
        <v>168.05265544691511</v>
      </c>
      <c r="F57" s="22">
        <v>42925</v>
      </c>
      <c r="G57" s="127">
        <f t="shared" si="0"/>
        <v>37</v>
      </c>
    </row>
    <row r="58" spans="1:7" x14ac:dyDescent="0.25">
      <c r="A58" s="22">
        <v>42891</v>
      </c>
      <c r="B58" s="21" t="s">
        <v>34</v>
      </c>
      <c r="C58" s="23">
        <v>729.43739658399977</v>
      </c>
      <c r="D58" s="6">
        <v>29638.500298001083</v>
      </c>
      <c r="E58" s="36">
        <v>185.67542404242798</v>
      </c>
      <c r="F58" s="22">
        <v>42940</v>
      </c>
      <c r="G58" s="127">
        <f t="shared" si="0"/>
        <v>49</v>
      </c>
    </row>
    <row r="59" spans="1:7" x14ac:dyDescent="0.25">
      <c r="A59" s="22">
        <v>42893</v>
      </c>
      <c r="B59" s="21">
        <v>84325322</v>
      </c>
      <c r="C59" s="23">
        <v>387.46832551508408</v>
      </c>
      <c r="D59" s="6">
        <v>13775.661377037783</v>
      </c>
      <c r="E59" s="36">
        <v>174.40043035521779</v>
      </c>
      <c r="F59" s="22">
        <v>42923</v>
      </c>
      <c r="G59" s="127">
        <f t="shared" si="0"/>
        <v>30</v>
      </c>
    </row>
    <row r="60" spans="1:7" x14ac:dyDescent="0.25">
      <c r="A60" s="22">
        <v>42897</v>
      </c>
      <c r="B60" s="21" t="s">
        <v>35</v>
      </c>
      <c r="C60" s="23">
        <v>696.98451182538975</v>
      </c>
      <c r="D60" s="6">
        <v>35399.843355611541</v>
      </c>
      <c r="E60" s="36">
        <v>186.4361519478681</v>
      </c>
      <c r="F60" s="22">
        <v>42940</v>
      </c>
      <c r="G60" s="127">
        <f t="shared" si="0"/>
        <v>43</v>
      </c>
    </row>
    <row r="61" spans="1:7" x14ac:dyDescent="0.25">
      <c r="A61" s="22">
        <v>42899</v>
      </c>
      <c r="B61" s="21" t="s">
        <v>36</v>
      </c>
      <c r="C61" s="23">
        <v>732.44975262347191</v>
      </c>
      <c r="D61" s="6">
        <v>37201.122935746134</v>
      </c>
      <c r="E61" s="36">
        <v>167.44692107333975</v>
      </c>
      <c r="F61" s="22">
        <v>42942</v>
      </c>
      <c r="G61" s="127">
        <f t="shared" si="0"/>
        <v>43</v>
      </c>
    </row>
    <row r="62" spans="1:7" x14ac:dyDescent="0.25">
      <c r="A62" s="22">
        <v>42900</v>
      </c>
      <c r="B62" s="21" t="s">
        <v>41</v>
      </c>
      <c r="C62" s="23">
        <v>712.74813107018906</v>
      </c>
      <c r="D62" s="6">
        <v>36200.477577054902</v>
      </c>
      <c r="E62" s="36">
        <v>192.40325616133606</v>
      </c>
      <c r="F62" s="22">
        <v>42934</v>
      </c>
      <c r="G62" s="127">
        <f t="shared" si="0"/>
        <v>34</v>
      </c>
    </row>
    <row r="63" spans="1:7" x14ac:dyDescent="0.25">
      <c r="A63" s="22">
        <v>42904</v>
      </c>
      <c r="B63" s="21" t="s">
        <v>33</v>
      </c>
      <c r="C63" s="23">
        <v>513.15919734975091</v>
      </c>
      <c r="D63" s="6">
        <v>23457.020070054463</v>
      </c>
      <c r="E63" s="36">
        <v>189.2518550415428</v>
      </c>
      <c r="F63" s="22">
        <v>42949</v>
      </c>
      <c r="G63" s="127">
        <f t="shared" si="0"/>
        <v>45</v>
      </c>
    </row>
    <row r="64" spans="1:7" x14ac:dyDescent="0.25">
      <c r="A64" s="22">
        <v>42907</v>
      </c>
      <c r="B64" s="21" t="s">
        <v>34</v>
      </c>
      <c r="C64" s="23">
        <v>764.20874953129828</v>
      </c>
      <c r="D64" s="6">
        <v>31051.329910955716</v>
      </c>
      <c r="E64" s="36">
        <v>196.84183251702993</v>
      </c>
      <c r="F64" s="22">
        <v>42948</v>
      </c>
      <c r="G64" s="127">
        <f t="shared" si="0"/>
        <v>41</v>
      </c>
    </row>
    <row r="65" spans="1:7" x14ac:dyDescent="0.25">
      <c r="A65" s="22">
        <v>42910</v>
      </c>
      <c r="B65" s="21">
        <v>84325322</v>
      </c>
      <c r="C65" s="23">
        <v>428.00107770377775</v>
      </c>
      <c r="D65" s="6">
        <v>15216.72231560241</v>
      </c>
      <c r="E65" s="36">
        <v>185.91835156433334</v>
      </c>
      <c r="F65" s="22">
        <v>42943</v>
      </c>
      <c r="G65" s="127">
        <f t="shared" si="0"/>
        <v>33</v>
      </c>
    </row>
    <row r="66" spans="1:7" x14ac:dyDescent="0.25">
      <c r="A66" s="22">
        <v>42912</v>
      </c>
      <c r="B66" s="21" t="s">
        <v>35</v>
      </c>
      <c r="C66" s="23">
        <v>710.10461388198473</v>
      </c>
      <c r="D66" s="6">
        <v>36066.213339066002</v>
      </c>
      <c r="E66" s="36">
        <v>171.39921171032265</v>
      </c>
      <c r="F66" s="22">
        <v>42953</v>
      </c>
      <c r="G66" s="127">
        <f t="shared" si="0"/>
        <v>41</v>
      </c>
    </row>
    <row r="67" spans="1:7" x14ac:dyDescent="0.25">
      <c r="A67" s="22">
        <v>42914</v>
      </c>
      <c r="B67" s="21" t="s">
        <v>36</v>
      </c>
      <c r="C67" s="23">
        <v>750.10121768975682</v>
      </c>
      <c r="D67" s="6">
        <v>38097.640846462746</v>
      </c>
      <c r="E67" s="36">
        <v>177.68234176627567</v>
      </c>
      <c r="F67" s="22">
        <v>42944</v>
      </c>
      <c r="G67" s="127">
        <f t="shared" si="0"/>
        <v>30</v>
      </c>
    </row>
    <row r="68" spans="1:7" x14ac:dyDescent="0.25">
      <c r="A68" s="22">
        <v>42918</v>
      </c>
      <c r="B68" s="21" t="s">
        <v>41</v>
      </c>
      <c r="C68" s="23">
        <v>779.83362209038103</v>
      </c>
      <c r="D68" s="6">
        <v>39607.749665970448</v>
      </c>
      <c r="E68" s="36">
        <v>177.71379844501973</v>
      </c>
      <c r="F68" s="22">
        <v>42956</v>
      </c>
      <c r="G68" s="127">
        <f t="shared" si="0"/>
        <v>38</v>
      </c>
    </row>
    <row r="69" spans="1:7" x14ac:dyDescent="0.25">
      <c r="A69" s="22">
        <v>42922</v>
      </c>
      <c r="B69" s="21" t="s">
        <v>33</v>
      </c>
      <c r="C69" s="23">
        <v>569.74120881067506</v>
      </c>
      <c r="D69" s="6">
        <v>26043.440395944766</v>
      </c>
      <c r="E69" s="36">
        <v>190.86861109490792</v>
      </c>
      <c r="F69" s="22">
        <v>42965</v>
      </c>
      <c r="G69" s="127">
        <f t="shared" si="0"/>
        <v>43</v>
      </c>
    </row>
    <row r="70" spans="1:7" x14ac:dyDescent="0.25">
      <c r="A70" s="22">
        <v>42925</v>
      </c>
      <c r="B70" s="21" t="s">
        <v>34</v>
      </c>
      <c r="C70" s="23">
        <v>737.55867927232839</v>
      </c>
      <c r="D70" s="6">
        <v>29968.484256193249</v>
      </c>
      <c r="E70" s="36">
        <v>185.75827381468631</v>
      </c>
      <c r="F70" s="22">
        <v>42959</v>
      </c>
      <c r="G70" s="127">
        <f t="shared" si="0"/>
        <v>34</v>
      </c>
    </row>
    <row r="71" spans="1:7" x14ac:dyDescent="0.25">
      <c r="A71" s="22">
        <v>42929</v>
      </c>
      <c r="B71" s="21">
        <v>84325322</v>
      </c>
      <c r="C71" s="23">
        <v>417.47000236078259</v>
      </c>
      <c r="D71" s="6">
        <v>14842.310993932902</v>
      </c>
      <c r="E71" s="36">
        <v>190.76183857316406</v>
      </c>
      <c r="F71" s="22">
        <v>42965</v>
      </c>
      <c r="G71" s="127">
        <f t="shared" si="0"/>
        <v>36</v>
      </c>
    </row>
    <row r="72" spans="1:7" x14ac:dyDescent="0.25">
      <c r="A72" s="22">
        <v>42930</v>
      </c>
      <c r="B72" s="21" t="s">
        <v>35</v>
      </c>
      <c r="C72" s="23">
        <v>849.3839689656993</v>
      </c>
      <c r="D72" s="6">
        <v>43140.211783767867</v>
      </c>
      <c r="E72" s="36">
        <v>170.86616399013843</v>
      </c>
      <c r="F72" s="22">
        <v>42972</v>
      </c>
      <c r="G72" s="127">
        <f t="shared" si="0"/>
        <v>42</v>
      </c>
    </row>
    <row r="73" spans="1:7" x14ac:dyDescent="0.25">
      <c r="A73" s="22">
        <v>42935</v>
      </c>
      <c r="B73" s="21" t="s">
        <v>36</v>
      </c>
      <c r="C73" s="23">
        <v>709.52857505707368</v>
      </c>
      <c r="D73" s="6">
        <v>36036.956327148771</v>
      </c>
      <c r="E73" s="36">
        <v>179.84022168991535</v>
      </c>
      <c r="F73" s="22">
        <v>42983</v>
      </c>
      <c r="G73" s="127">
        <f t="shared" ref="G73:G119" si="1">F73-A73</f>
        <v>48</v>
      </c>
    </row>
    <row r="74" spans="1:7" x14ac:dyDescent="0.25">
      <c r="A74" s="22">
        <v>42939</v>
      </c>
      <c r="B74" s="21" t="s">
        <v>41</v>
      </c>
      <c r="C74" s="23">
        <v>762.81039735339857</v>
      </c>
      <c r="D74" s="6">
        <v>38743.140081579113</v>
      </c>
      <c r="E74" s="36">
        <v>167.34543719697766</v>
      </c>
      <c r="F74" s="22">
        <v>42976</v>
      </c>
      <c r="G74" s="127">
        <f t="shared" si="1"/>
        <v>37</v>
      </c>
    </row>
    <row r="75" spans="1:7" x14ac:dyDescent="0.25">
      <c r="A75" s="22">
        <v>42943</v>
      </c>
      <c r="B75" s="21" t="s">
        <v>33</v>
      </c>
      <c r="C75" s="23">
        <v>519.78397667033789</v>
      </c>
      <c r="D75" s="6">
        <v>23759.845357577815</v>
      </c>
      <c r="E75" s="36">
        <v>191.94889184878707</v>
      </c>
      <c r="F75" s="22">
        <v>42980</v>
      </c>
      <c r="G75" s="127">
        <f t="shared" si="1"/>
        <v>37</v>
      </c>
    </row>
    <row r="76" spans="1:7" x14ac:dyDescent="0.25">
      <c r="A76" s="22">
        <v>42947</v>
      </c>
      <c r="B76" s="21" t="s">
        <v>34</v>
      </c>
      <c r="C76" s="23">
        <v>807.82486864094585</v>
      </c>
      <c r="D76" s="6">
        <v>32823.540062618915</v>
      </c>
      <c r="E76" s="36">
        <v>190.88663790102282</v>
      </c>
      <c r="F76" s="22">
        <v>42995</v>
      </c>
      <c r="G76" s="127">
        <f t="shared" si="1"/>
        <v>48</v>
      </c>
    </row>
    <row r="77" spans="1:7" x14ac:dyDescent="0.25">
      <c r="A77" s="22">
        <v>42951</v>
      </c>
      <c r="B77" s="21">
        <v>84325322</v>
      </c>
      <c r="C77" s="23">
        <v>446.68148830857984</v>
      </c>
      <c r="D77" s="6">
        <v>15880.866953834939</v>
      </c>
      <c r="E77" s="36">
        <v>186.66774006875787</v>
      </c>
      <c r="F77" s="22">
        <v>42991</v>
      </c>
      <c r="G77" s="127">
        <f t="shared" si="1"/>
        <v>40</v>
      </c>
    </row>
    <row r="78" spans="1:7" x14ac:dyDescent="0.25">
      <c r="A78" s="22">
        <v>42955</v>
      </c>
      <c r="B78" s="21" t="s">
        <v>35</v>
      </c>
      <c r="C78" s="23">
        <v>755.61874410197424</v>
      </c>
      <c r="D78" s="6">
        <v>38377.876012939269</v>
      </c>
      <c r="E78" s="36">
        <v>164.27652618295119</v>
      </c>
      <c r="F78" s="22">
        <v>42999</v>
      </c>
      <c r="G78" s="127">
        <f t="shared" si="1"/>
        <v>44</v>
      </c>
    </row>
    <row r="79" spans="1:7" x14ac:dyDescent="0.25">
      <c r="A79" s="22">
        <v>42960</v>
      </c>
      <c r="B79" s="21" t="s">
        <v>36</v>
      </c>
      <c r="C79" s="23">
        <v>826.37414811643907</v>
      </c>
      <c r="D79" s="6">
        <v>41971.54298283394</v>
      </c>
      <c r="E79" s="36">
        <v>162.10033945808593</v>
      </c>
      <c r="F79" s="22">
        <v>42997</v>
      </c>
      <c r="G79" s="127">
        <f t="shared" si="1"/>
        <v>37</v>
      </c>
    </row>
    <row r="80" spans="1:7" x14ac:dyDescent="0.25">
      <c r="A80" s="22">
        <v>42964</v>
      </c>
      <c r="B80" s="21" t="s">
        <v>41</v>
      </c>
      <c r="C80" s="23">
        <v>703.06859381439108</v>
      </c>
      <c r="D80" s="6">
        <v>35708.853879832925</v>
      </c>
      <c r="E80" s="36">
        <v>190.11921600947159</v>
      </c>
      <c r="F80" s="22">
        <v>43001</v>
      </c>
      <c r="G80" s="127">
        <f t="shared" si="1"/>
        <v>37</v>
      </c>
    </row>
    <row r="81" spans="1:7" x14ac:dyDescent="0.25">
      <c r="A81" s="22">
        <v>42965</v>
      </c>
      <c r="B81" s="21" t="s">
        <v>33</v>
      </c>
      <c r="C81" s="23">
        <v>564.47277115455256</v>
      </c>
      <c r="D81" s="6">
        <v>25802.614842245752</v>
      </c>
      <c r="E81" s="36">
        <v>162.61632808428453</v>
      </c>
      <c r="F81" s="22">
        <v>43005</v>
      </c>
      <c r="G81" s="127">
        <f t="shared" si="1"/>
        <v>40</v>
      </c>
    </row>
    <row r="82" spans="1:7" x14ac:dyDescent="0.25">
      <c r="A82" s="22">
        <v>42967</v>
      </c>
      <c r="B82" s="21" t="s">
        <v>34</v>
      </c>
      <c r="C82" s="23">
        <v>841.95560698127542</v>
      </c>
      <c r="D82" s="6">
        <v>34210.340222863189</v>
      </c>
      <c r="E82" s="36">
        <v>169.2561327672274</v>
      </c>
      <c r="F82" s="22">
        <v>42997</v>
      </c>
      <c r="G82" s="127">
        <f t="shared" si="1"/>
        <v>30</v>
      </c>
    </row>
    <row r="83" spans="1:7" x14ac:dyDescent="0.25">
      <c r="A83" s="22">
        <v>42970</v>
      </c>
      <c r="B83" s="21">
        <v>84325322</v>
      </c>
      <c r="C83" s="23">
        <v>399.67891945060063</v>
      </c>
      <c r="D83" s="6">
        <v>14209.784623227202</v>
      </c>
      <c r="E83" s="36">
        <v>192.65303887570622</v>
      </c>
      <c r="F83" s="22">
        <v>43006</v>
      </c>
      <c r="G83" s="127">
        <f t="shared" si="1"/>
        <v>36</v>
      </c>
    </row>
    <row r="84" spans="1:7" x14ac:dyDescent="0.25">
      <c r="A84" s="22">
        <v>42971</v>
      </c>
      <c r="B84" s="21" t="s">
        <v>35</v>
      </c>
      <c r="C84" s="23">
        <v>777.24548476679183</v>
      </c>
      <c r="D84" s="6">
        <v>39476.29817130536</v>
      </c>
      <c r="E84" s="36">
        <v>166.21249142463651</v>
      </c>
      <c r="F84" s="22">
        <v>43008</v>
      </c>
      <c r="G84" s="127">
        <f t="shared" si="1"/>
        <v>37</v>
      </c>
    </row>
    <row r="85" spans="1:7" x14ac:dyDescent="0.25">
      <c r="A85" s="22">
        <v>42973</v>
      </c>
      <c r="B85" s="21" t="s">
        <v>36</v>
      </c>
      <c r="C85" s="23">
        <v>789.71220156042773</v>
      </c>
      <c r="D85" s="6">
        <v>40109.482717254126</v>
      </c>
      <c r="E85" s="36">
        <v>173.13543298176296</v>
      </c>
      <c r="F85" s="22">
        <v>43008</v>
      </c>
      <c r="G85" s="127">
        <f t="shared" si="1"/>
        <v>35</v>
      </c>
    </row>
    <row r="86" spans="1:7" x14ac:dyDescent="0.25">
      <c r="A86" s="22">
        <v>42976</v>
      </c>
      <c r="B86" s="21" t="s">
        <v>41</v>
      </c>
      <c r="C86" s="23">
        <v>697.43737525429697</v>
      </c>
      <c r="D86" s="6">
        <v>35422.84428916574</v>
      </c>
      <c r="E86" s="36">
        <v>167.37158048563779</v>
      </c>
      <c r="F86" s="22">
        <v>43006</v>
      </c>
      <c r="G86" s="127">
        <f t="shared" si="1"/>
        <v>30</v>
      </c>
    </row>
    <row r="87" spans="1:7" x14ac:dyDescent="0.25">
      <c r="A87" s="22">
        <v>42979</v>
      </c>
      <c r="B87" s="21" t="s">
        <v>33</v>
      </c>
      <c r="C87" s="23">
        <v>566.96624921263208</v>
      </c>
      <c r="D87" s="6">
        <v>25916.594217758626</v>
      </c>
      <c r="E87" s="36">
        <v>173.58913506844382</v>
      </c>
      <c r="F87" s="22">
        <v>43015</v>
      </c>
      <c r="G87" s="127">
        <f t="shared" si="1"/>
        <v>36</v>
      </c>
    </row>
    <row r="88" spans="1:7" x14ac:dyDescent="0.25">
      <c r="A88" s="22">
        <v>42981</v>
      </c>
      <c r="B88" s="21" t="s">
        <v>34</v>
      </c>
      <c r="C88" s="23">
        <v>784.07771181257851</v>
      </c>
      <c r="D88" s="6">
        <v>31858.645586368693</v>
      </c>
      <c r="E88" s="36">
        <v>182.75791386005534</v>
      </c>
      <c r="F88" s="22">
        <v>43024</v>
      </c>
      <c r="G88" s="127">
        <f t="shared" si="1"/>
        <v>43</v>
      </c>
    </row>
    <row r="89" spans="1:7" x14ac:dyDescent="0.25">
      <c r="A89" s="22">
        <v>42983</v>
      </c>
      <c r="B89" s="21">
        <v>84325322</v>
      </c>
      <c r="C89" s="23">
        <v>418.21331639273137</v>
      </c>
      <c r="D89" s="6">
        <v>14868.738037710777</v>
      </c>
      <c r="E89" s="36">
        <v>191.23165988168284</v>
      </c>
      <c r="F89" s="22">
        <v>43024</v>
      </c>
      <c r="G89" s="127">
        <f t="shared" si="1"/>
        <v>41</v>
      </c>
    </row>
    <row r="90" spans="1:7" x14ac:dyDescent="0.25">
      <c r="A90" s="22">
        <v>42988</v>
      </c>
      <c r="B90" s="21" t="s">
        <v>35</v>
      </c>
      <c r="C90" s="23">
        <v>791.23936635261737</v>
      </c>
      <c r="D90" s="6">
        <v>40187.047417049434</v>
      </c>
      <c r="E90" s="36">
        <v>194.65041947515454</v>
      </c>
      <c r="F90" s="22">
        <v>43036</v>
      </c>
      <c r="G90" s="127">
        <f t="shared" si="1"/>
        <v>48</v>
      </c>
    </row>
    <row r="91" spans="1:7" x14ac:dyDescent="0.25">
      <c r="A91" s="22">
        <v>42993</v>
      </c>
      <c r="B91" s="21" t="s">
        <v>36</v>
      </c>
      <c r="C91" s="23">
        <v>767.76912301519815</v>
      </c>
      <c r="D91" s="6">
        <v>38994.993757941913</v>
      </c>
      <c r="E91" s="36">
        <v>193.67503927012166</v>
      </c>
      <c r="F91" s="22">
        <v>43039</v>
      </c>
      <c r="G91" s="127">
        <f t="shared" si="1"/>
        <v>46</v>
      </c>
    </row>
    <row r="92" spans="1:7" x14ac:dyDescent="0.25">
      <c r="A92" s="22">
        <v>42997</v>
      </c>
      <c r="B92" s="21" t="s">
        <v>41</v>
      </c>
      <c r="C92" s="23">
        <v>715.38067762140952</v>
      </c>
      <c r="D92" s="6">
        <v>36334.184616391387</v>
      </c>
      <c r="E92" s="36">
        <v>190.14310672564369</v>
      </c>
      <c r="F92" s="22">
        <v>43044</v>
      </c>
      <c r="G92" s="127">
        <f t="shared" si="1"/>
        <v>47</v>
      </c>
    </row>
    <row r="93" spans="1:7" x14ac:dyDescent="0.25">
      <c r="A93" s="22">
        <v>43000</v>
      </c>
      <c r="B93" s="21" t="s">
        <v>33</v>
      </c>
      <c r="C93" s="23">
        <v>537.92888997704586</v>
      </c>
      <c r="D93" s="6">
        <v>24589.267489740741</v>
      </c>
      <c r="E93" s="36">
        <v>162.63966498495142</v>
      </c>
      <c r="F93" s="22">
        <v>43034</v>
      </c>
      <c r="G93" s="127">
        <f t="shared" si="1"/>
        <v>34</v>
      </c>
    </row>
    <row r="94" spans="1:7" x14ac:dyDescent="0.25">
      <c r="A94" s="22">
        <v>43005</v>
      </c>
      <c r="B94" s="21" t="s">
        <v>34</v>
      </c>
      <c r="C94" s="23">
        <v>856.52180276775528</v>
      </c>
      <c r="D94" s="6">
        <v>34802.19389005944</v>
      </c>
      <c r="E94" s="36">
        <v>175.5099919037836</v>
      </c>
      <c r="F94" s="22">
        <v>43036</v>
      </c>
      <c r="G94" s="127">
        <f t="shared" si="1"/>
        <v>31</v>
      </c>
    </row>
    <row r="95" spans="1:7" x14ac:dyDescent="0.25">
      <c r="A95" s="22">
        <v>43010</v>
      </c>
      <c r="B95" s="21">
        <v>84325322</v>
      </c>
      <c r="C95" s="23">
        <v>416.92068947591144</v>
      </c>
      <c r="D95" s="6">
        <v>14822.781272937078</v>
      </c>
      <c r="E95" s="36">
        <v>166.58486024660604</v>
      </c>
      <c r="F95" s="22">
        <v>43055</v>
      </c>
      <c r="G95" s="127">
        <f t="shared" si="1"/>
        <v>45</v>
      </c>
    </row>
    <row r="96" spans="1:7" x14ac:dyDescent="0.25">
      <c r="A96" s="22">
        <v>43014</v>
      </c>
      <c r="B96" s="21" t="s">
        <v>35</v>
      </c>
      <c r="C96" s="23">
        <v>697.59968608585746</v>
      </c>
      <c r="D96" s="6">
        <v>35431.088056300701</v>
      </c>
      <c r="E96" s="36">
        <v>168.14842538518712</v>
      </c>
      <c r="F96" s="22">
        <v>43052</v>
      </c>
      <c r="G96" s="127">
        <f t="shared" si="1"/>
        <v>38</v>
      </c>
    </row>
    <row r="97" spans="1:7" x14ac:dyDescent="0.25">
      <c r="A97" s="22">
        <v>43016</v>
      </c>
      <c r="B97" s="21" t="s">
        <v>36</v>
      </c>
      <c r="C97" s="23">
        <v>834.29422466171172</v>
      </c>
      <c r="D97" s="6">
        <v>42373.803670568341</v>
      </c>
      <c r="E97" s="36">
        <v>185.26910069001499</v>
      </c>
      <c r="F97" s="22">
        <v>43048</v>
      </c>
      <c r="G97" s="127">
        <f t="shared" si="1"/>
        <v>32</v>
      </c>
    </row>
    <row r="98" spans="1:7" x14ac:dyDescent="0.25">
      <c r="A98" s="22">
        <v>43019</v>
      </c>
      <c r="B98" s="21" t="s">
        <v>41</v>
      </c>
      <c r="C98" s="23">
        <v>719.41954021521474</v>
      </c>
      <c r="D98" s="6">
        <v>36539.318447530757</v>
      </c>
      <c r="E98" s="36">
        <v>197.56178621620137</v>
      </c>
      <c r="F98" s="22">
        <v>43060</v>
      </c>
      <c r="G98" s="127">
        <f t="shared" si="1"/>
        <v>41</v>
      </c>
    </row>
    <row r="99" spans="1:7" x14ac:dyDescent="0.25">
      <c r="A99" s="22">
        <v>43023</v>
      </c>
      <c r="B99" s="21" t="s">
        <v>33</v>
      </c>
      <c r="C99" s="23">
        <v>526.5488648518301</v>
      </c>
      <c r="D99" s="6">
        <v>24069.075161242006</v>
      </c>
      <c r="E99" s="36">
        <v>180.41784821211172</v>
      </c>
      <c r="F99" s="22">
        <v>43069</v>
      </c>
      <c r="G99" s="127">
        <f t="shared" si="1"/>
        <v>46</v>
      </c>
    </row>
    <row r="100" spans="1:7" x14ac:dyDescent="0.25">
      <c r="A100" s="22">
        <v>43027</v>
      </c>
      <c r="B100" s="21" t="s">
        <v>34</v>
      </c>
      <c r="C100" s="23">
        <v>721.94228950502361</v>
      </c>
      <c r="D100" s="6">
        <v>29333.959107168124</v>
      </c>
      <c r="E100" s="36">
        <v>195.21009529236125</v>
      </c>
      <c r="F100" s="22">
        <v>43070</v>
      </c>
      <c r="G100" s="127">
        <f t="shared" si="1"/>
        <v>43</v>
      </c>
    </row>
    <row r="101" spans="1:7" x14ac:dyDescent="0.25">
      <c r="A101" s="22">
        <v>43031</v>
      </c>
      <c r="B101" s="21">
        <v>84325322</v>
      </c>
      <c r="C101" s="23">
        <v>421.70119213016591</v>
      </c>
      <c r="D101" s="6">
        <v>14992.742483803788</v>
      </c>
      <c r="E101" s="36">
        <v>178.95752748347036</v>
      </c>
      <c r="F101" s="22">
        <v>43071</v>
      </c>
      <c r="G101" s="127">
        <f t="shared" si="1"/>
        <v>40</v>
      </c>
    </row>
    <row r="102" spans="1:7" x14ac:dyDescent="0.25">
      <c r="A102" s="22">
        <v>43032</v>
      </c>
      <c r="B102" s="21" t="s">
        <v>35</v>
      </c>
      <c r="C102" s="23">
        <v>792.04505198277241</v>
      </c>
      <c r="D102" s="6">
        <v>40227.968190205007</v>
      </c>
      <c r="E102" s="36">
        <v>164.49886560373415</v>
      </c>
      <c r="F102" s="22">
        <v>43069</v>
      </c>
      <c r="G102" s="127">
        <f t="shared" si="1"/>
        <v>37</v>
      </c>
    </row>
    <row r="103" spans="1:7" x14ac:dyDescent="0.25">
      <c r="A103" s="22">
        <v>43034</v>
      </c>
      <c r="B103" s="21" t="s">
        <v>36</v>
      </c>
      <c r="C103" s="23">
        <v>781.19363167364645</v>
      </c>
      <c r="D103" s="6">
        <v>39676.8245527045</v>
      </c>
      <c r="E103" s="36">
        <v>193.04224912163559</v>
      </c>
      <c r="F103" s="22">
        <v>43083</v>
      </c>
      <c r="G103" s="127">
        <f t="shared" si="1"/>
        <v>49</v>
      </c>
    </row>
    <row r="104" spans="1:7" x14ac:dyDescent="0.25">
      <c r="A104" s="22">
        <v>43037</v>
      </c>
      <c r="B104" s="21" t="s">
        <v>41</v>
      </c>
      <c r="C104" s="23">
        <v>754.57534064419428</v>
      </c>
      <c r="D104" s="6">
        <v>38324.881551318627</v>
      </c>
      <c r="E104" s="36">
        <v>170.14584310580091</v>
      </c>
      <c r="F104" s="22">
        <v>43067</v>
      </c>
      <c r="G104" s="127">
        <f t="shared" si="1"/>
        <v>30</v>
      </c>
    </row>
    <row r="105" spans="1:7" x14ac:dyDescent="0.25">
      <c r="A105" s="22">
        <v>43040</v>
      </c>
      <c r="B105" s="21" t="s">
        <v>33</v>
      </c>
      <c r="C105" s="23">
        <v>504.18796535007499</v>
      </c>
      <c r="D105" s="6">
        <v>23046.936084117278</v>
      </c>
      <c r="E105" s="36">
        <v>174.9218051305684</v>
      </c>
      <c r="F105" s="22">
        <v>43086</v>
      </c>
      <c r="G105" s="127">
        <f t="shared" si="1"/>
        <v>46</v>
      </c>
    </row>
    <row r="106" spans="1:7" x14ac:dyDescent="0.25">
      <c r="A106" s="22">
        <v>43042</v>
      </c>
      <c r="B106" s="21" t="s">
        <v>34</v>
      </c>
      <c r="C106" s="23">
        <v>736.61826516367478</v>
      </c>
      <c r="D106" s="6">
        <v>29930.273350130436</v>
      </c>
      <c r="E106" s="36">
        <v>194.69742580479945</v>
      </c>
      <c r="F106" s="22">
        <v>43080</v>
      </c>
      <c r="G106" s="127">
        <f t="shared" si="1"/>
        <v>38</v>
      </c>
    </row>
    <row r="107" spans="1:7" x14ac:dyDescent="0.25">
      <c r="A107" s="22">
        <v>43047</v>
      </c>
      <c r="B107" s="21">
        <v>84325322</v>
      </c>
      <c r="C107" s="23">
        <v>392.14725996666431</v>
      </c>
      <c r="D107" s="6">
        <v>13942.011533594816</v>
      </c>
      <c r="E107" s="36">
        <v>195.14680232198464</v>
      </c>
      <c r="F107" s="22">
        <v>43091</v>
      </c>
      <c r="G107" s="127">
        <f t="shared" si="1"/>
        <v>44</v>
      </c>
    </row>
    <row r="108" spans="1:7" x14ac:dyDescent="0.25">
      <c r="A108" s="22">
        <v>43052</v>
      </c>
      <c r="B108" s="21" t="s">
        <v>35</v>
      </c>
      <c r="C108" s="23">
        <v>833.07118751554674</v>
      </c>
      <c r="D108" s="6">
        <v>42311.685613914618</v>
      </c>
      <c r="E108" s="36">
        <v>181.39254294904745</v>
      </c>
      <c r="F108" s="22">
        <v>43082</v>
      </c>
      <c r="G108" s="127">
        <f t="shared" si="1"/>
        <v>30</v>
      </c>
    </row>
    <row r="109" spans="1:7" x14ac:dyDescent="0.25">
      <c r="A109" s="22">
        <v>43053</v>
      </c>
      <c r="B109" s="21" t="s">
        <v>36</v>
      </c>
      <c r="C109" s="23">
        <v>704.3196552457988</v>
      </c>
      <c r="D109" s="6">
        <v>35772.395289934124</v>
      </c>
      <c r="E109" s="36">
        <v>187.68622972179361</v>
      </c>
      <c r="F109" s="22">
        <v>43086</v>
      </c>
      <c r="G109" s="127">
        <f t="shared" si="1"/>
        <v>33</v>
      </c>
    </row>
    <row r="110" spans="1:7" x14ac:dyDescent="0.25">
      <c r="A110" s="22">
        <v>43057</v>
      </c>
      <c r="B110" s="21" t="s">
        <v>41</v>
      </c>
      <c r="C110" s="23">
        <v>724.69076219311603</v>
      </c>
      <c r="D110" s="6">
        <v>36807.04381178836</v>
      </c>
      <c r="E110" s="36">
        <v>196.3307371155197</v>
      </c>
      <c r="F110" s="22">
        <v>43090</v>
      </c>
      <c r="G110" s="127">
        <f t="shared" si="1"/>
        <v>33</v>
      </c>
    </row>
    <row r="111" spans="1:7" x14ac:dyDescent="0.25">
      <c r="A111" s="22">
        <v>43059</v>
      </c>
      <c r="B111" s="21" t="s">
        <v>33</v>
      </c>
      <c r="C111" s="23">
        <v>560.34905392341682</v>
      </c>
      <c r="D111" s="6">
        <v>25614.115603893304</v>
      </c>
      <c r="E111" s="36">
        <v>182.4128565576529</v>
      </c>
      <c r="F111" s="22">
        <v>43106</v>
      </c>
      <c r="G111" s="127">
        <f t="shared" si="1"/>
        <v>47</v>
      </c>
    </row>
    <row r="112" spans="1:7" x14ac:dyDescent="0.25">
      <c r="A112" s="22">
        <v>43062</v>
      </c>
      <c r="B112" s="21" t="s">
        <v>34</v>
      </c>
      <c r="C112" s="23">
        <v>783.96539183482878</v>
      </c>
      <c r="D112" s="6">
        <v>31854.081801032768</v>
      </c>
      <c r="E112" s="36">
        <v>162.69307417342111</v>
      </c>
      <c r="F112" s="22">
        <v>43106</v>
      </c>
      <c r="G112" s="127">
        <f t="shared" si="1"/>
        <v>44</v>
      </c>
    </row>
    <row r="113" spans="1:7" x14ac:dyDescent="0.25">
      <c r="A113" s="22">
        <v>43066</v>
      </c>
      <c r="B113" s="21">
        <v>84325322</v>
      </c>
      <c r="C113" s="23">
        <v>417.03192392398762</v>
      </c>
      <c r="D113" s="6">
        <v>14826.73599126953</v>
      </c>
      <c r="E113" s="36">
        <v>182.21293545767142</v>
      </c>
      <c r="F113" s="22">
        <v>43105</v>
      </c>
      <c r="G113" s="127">
        <f t="shared" si="1"/>
        <v>39</v>
      </c>
    </row>
    <row r="114" spans="1:7" x14ac:dyDescent="0.25">
      <c r="A114" s="22">
        <v>43071</v>
      </c>
      <c r="B114" s="21" t="s">
        <v>35</v>
      </c>
      <c r="C114" s="23">
        <v>697.36378638153428</v>
      </c>
      <c r="D114" s="6">
        <v>35419.106710318127</v>
      </c>
      <c r="E114" s="36">
        <v>172.0616518139793</v>
      </c>
      <c r="F114" s="22">
        <v>43109</v>
      </c>
      <c r="G114" s="127">
        <f t="shared" si="1"/>
        <v>38</v>
      </c>
    </row>
    <row r="115" spans="1:7" x14ac:dyDescent="0.25">
      <c r="A115" s="22">
        <v>43075</v>
      </c>
      <c r="B115" s="21" t="s">
        <v>36</v>
      </c>
      <c r="C115" s="23">
        <v>753.84023905599975</v>
      </c>
      <c r="D115" s="6">
        <v>38287.545741654227</v>
      </c>
      <c r="E115" s="36">
        <v>186.65578621302532</v>
      </c>
      <c r="F115" s="22">
        <v>43121</v>
      </c>
      <c r="G115" s="127">
        <f t="shared" si="1"/>
        <v>46</v>
      </c>
    </row>
    <row r="116" spans="1:7" x14ac:dyDescent="0.25">
      <c r="A116" s="22">
        <v>43077</v>
      </c>
      <c r="B116" s="21" t="s">
        <v>41</v>
      </c>
      <c r="C116" s="23">
        <v>797.41253374678604</v>
      </c>
      <c r="D116" s="6">
        <v>40500.582588999263</v>
      </c>
      <c r="E116" s="36">
        <v>181.82568347119997</v>
      </c>
      <c r="F116" s="22">
        <v>43122</v>
      </c>
      <c r="G116" s="127">
        <f t="shared" si="1"/>
        <v>45</v>
      </c>
    </row>
    <row r="117" spans="1:7" x14ac:dyDescent="0.25">
      <c r="A117" s="22">
        <v>43078</v>
      </c>
      <c r="B117" s="21" t="s">
        <v>33</v>
      </c>
      <c r="C117" s="23">
        <v>553.84563957968317</v>
      </c>
      <c r="D117" s="6">
        <v>25316.838030826897</v>
      </c>
      <c r="E117" s="36">
        <v>170.10106386490526</v>
      </c>
      <c r="F117" s="22">
        <v>43111</v>
      </c>
      <c r="G117" s="127">
        <f t="shared" si="1"/>
        <v>33</v>
      </c>
    </row>
    <row r="118" spans="1:7" x14ac:dyDescent="0.25">
      <c r="A118" s="22">
        <v>43079</v>
      </c>
      <c r="B118" s="21" t="s">
        <v>34</v>
      </c>
      <c r="C118" s="23">
        <v>766.60059719966569</v>
      </c>
      <c r="D118" s="6">
        <v>31148.515465416818</v>
      </c>
      <c r="E118" s="36">
        <v>162.7082657647768</v>
      </c>
      <c r="F118" s="22">
        <v>43125</v>
      </c>
      <c r="G118" s="127">
        <f t="shared" si="1"/>
        <v>46</v>
      </c>
    </row>
    <row r="119" spans="1:7" x14ac:dyDescent="0.25">
      <c r="A119" s="22">
        <v>43081</v>
      </c>
      <c r="B119" s="21">
        <v>84325322</v>
      </c>
      <c r="C119" s="23">
        <v>420.90978822292635</v>
      </c>
      <c r="D119" s="6">
        <v>14964.605700689699</v>
      </c>
      <c r="E119" s="36">
        <v>195.08701104890332</v>
      </c>
      <c r="F119" s="22">
        <v>43125</v>
      </c>
      <c r="G119" s="127">
        <f t="shared" si="1"/>
        <v>44</v>
      </c>
    </row>
    <row r="120" spans="1:7" x14ac:dyDescent="0.25">
      <c r="A120" s="22"/>
    </row>
    <row r="121" spans="1:7" x14ac:dyDescent="0.25">
      <c r="A121" s="22"/>
    </row>
  </sheetData>
  <autoFilter ref="A7:G119" xr:uid="{00000000-0009-0000-0000-000002000000}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3"/>
  <sheetViews>
    <sheetView workbookViewId="0"/>
  </sheetViews>
  <sheetFormatPr defaultRowHeight="15" x14ac:dyDescent="0.25"/>
  <cols>
    <col min="1" max="1" width="20.5703125" bestFit="1" customWidth="1"/>
    <col min="2" max="2" width="23" bestFit="1" customWidth="1"/>
    <col min="3" max="3" width="14" customWidth="1"/>
    <col min="6" max="6" width="5.85546875" customWidth="1"/>
  </cols>
  <sheetData>
    <row r="1" spans="1:7" ht="21.75" thickBot="1" x14ac:dyDescent="0.4">
      <c r="A1" s="12" t="s">
        <v>17</v>
      </c>
    </row>
    <row r="2" spans="1:7" ht="45.75" thickBot="1" x14ac:dyDescent="0.3">
      <c r="A2" s="32"/>
      <c r="B2" s="33"/>
      <c r="C2" s="13" t="s">
        <v>19</v>
      </c>
      <c r="D2" s="18" t="s">
        <v>20</v>
      </c>
    </row>
    <row r="3" spans="1:7" ht="15.75" thickTop="1" x14ac:dyDescent="0.25">
      <c r="A3" s="24" t="s">
        <v>7</v>
      </c>
      <c r="B3" s="25" t="s">
        <v>27</v>
      </c>
      <c r="C3" s="26">
        <f>B18*10.254%</f>
        <v>461429.99999999994</v>
      </c>
      <c r="D3" s="27" t="s">
        <v>21</v>
      </c>
    </row>
    <row r="4" spans="1:7" x14ac:dyDescent="0.25">
      <c r="A4" s="14"/>
      <c r="B4" s="15"/>
      <c r="C4" s="16"/>
      <c r="D4" s="17"/>
    </row>
    <row r="5" spans="1:7" x14ac:dyDescent="0.25">
      <c r="A5" s="24" t="s">
        <v>8</v>
      </c>
      <c r="B5" s="25" t="s">
        <v>9</v>
      </c>
      <c r="C5" s="26">
        <f>B18*1.3%</f>
        <v>58500.000000000007</v>
      </c>
      <c r="D5" s="27" t="s">
        <v>21</v>
      </c>
    </row>
    <row r="6" spans="1:7" x14ac:dyDescent="0.25">
      <c r="A6" s="24"/>
      <c r="B6" s="25" t="s">
        <v>10</v>
      </c>
      <c r="C6" s="26">
        <f>B18*0.05</f>
        <v>225000</v>
      </c>
      <c r="D6" s="27" t="s">
        <v>21</v>
      </c>
    </row>
    <row r="7" spans="1:7" x14ac:dyDescent="0.25">
      <c r="A7" s="14"/>
      <c r="B7" s="15"/>
      <c r="C7" s="16"/>
      <c r="D7" s="17"/>
    </row>
    <row r="8" spans="1:7" x14ac:dyDescent="0.25">
      <c r="A8" s="24" t="s">
        <v>11</v>
      </c>
      <c r="B8" s="25" t="s">
        <v>28</v>
      </c>
      <c r="C8" s="26">
        <f>12000*12</f>
        <v>144000</v>
      </c>
      <c r="D8" s="27" t="s">
        <v>22</v>
      </c>
    </row>
    <row r="9" spans="1:7" x14ac:dyDescent="0.25">
      <c r="A9" s="24"/>
      <c r="B9" s="25" t="s">
        <v>29</v>
      </c>
      <c r="C9" s="26">
        <f>20*40*4*52</f>
        <v>166400</v>
      </c>
      <c r="D9" s="27" t="s">
        <v>23</v>
      </c>
    </row>
    <row r="10" spans="1:7" x14ac:dyDescent="0.25">
      <c r="A10" s="24"/>
      <c r="B10" s="25" t="s">
        <v>30</v>
      </c>
      <c r="C10" s="26">
        <f>C8/9</f>
        <v>16000</v>
      </c>
      <c r="D10" s="27" t="s">
        <v>21</v>
      </c>
    </row>
    <row r="11" spans="1:7" x14ac:dyDescent="0.25">
      <c r="A11" s="24"/>
      <c r="B11" s="25" t="s">
        <v>31</v>
      </c>
      <c r="C11" s="26">
        <f>C8/12</f>
        <v>12000</v>
      </c>
      <c r="D11" s="27" t="s">
        <v>23</v>
      </c>
    </row>
    <row r="12" spans="1:7" x14ac:dyDescent="0.25">
      <c r="A12" s="14"/>
      <c r="B12" s="15"/>
      <c r="C12" s="16"/>
      <c r="D12" s="17"/>
    </row>
    <row r="13" spans="1:7" x14ac:dyDescent="0.25">
      <c r="A13" s="24" t="s">
        <v>12</v>
      </c>
      <c r="B13" s="25" t="s">
        <v>16</v>
      </c>
      <c r="C13" s="26">
        <v>12987</v>
      </c>
      <c r="D13" s="27" t="s">
        <v>22</v>
      </c>
      <c r="F13" t="s">
        <v>32</v>
      </c>
    </row>
    <row r="14" spans="1:7" x14ac:dyDescent="0.25">
      <c r="A14" s="24"/>
      <c r="B14" s="25" t="s">
        <v>13</v>
      </c>
      <c r="C14" s="26">
        <v>8234</v>
      </c>
      <c r="D14" s="27" t="s">
        <v>22</v>
      </c>
      <c r="G14" t="s">
        <v>24</v>
      </c>
    </row>
    <row r="15" spans="1:7" x14ac:dyDescent="0.25">
      <c r="A15" s="24"/>
      <c r="B15" s="25" t="s">
        <v>14</v>
      </c>
      <c r="C15" s="26">
        <v>865</v>
      </c>
      <c r="D15" s="27" t="s">
        <v>22</v>
      </c>
      <c r="G15" t="s">
        <v>25</v>
      </c>
    </row>
    <row r="16" spans="1:7" ht="15.75" thickBot="1" x14ac:dyDescent="0.3">
      <c r="A16" s="28"/>
      <c r="B16" s="29" t="s">
        <v>15</v>
      </c>
      <c r="C16" s="30">
        <v>2432</v>
      </c>
      <c r="D16" s="31" t="s">
        <v>22</v>
      </c>
      <c r="G16" t="s">
        <v>26</v>
      </c>
    </row>
    <row r="18" spans="1:18" x14ac:dyDescent="0.25">
      <c r="A18" s="1" t="s">
        <v>18</v>
      </c>
      <c r="B18" s="4">
        <v>4500000</v>
      </c>
    </row>
    <row r="19" spans="1:18" x14ac:dyDescent="0.25">
      <c r="A19" s="1"/>
      <c r="B19" s="4"/>
    </row>
    <row r="20" spans="1:18" x14ac:dyDescent="0.25">
      <c r="A20" s="1" t="s">
        <v>199</v>
      </c>
      <c r="C20" s="8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x14ac:dyDescent="0.25">
      <c r="A21" s="1" t="s">
        <v>190</v>
      </c>
      <c r="C21" s="7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x14ac:dyDescent="0.25"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</row>
    <row r="23" spans="1:18" x14ac:dyDescent="0.25"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298"/>
  <sheetViews>
    <sheetView workbookViewId="0">
      <pane ySplit="3" topLeftCell="A4" activePane="bottomLeft" state="frozen"/>
      <selection pane="bottomLeft" activeCell="L6" sqref="L6"/>
    </sheetView>
  </sheetViews>
  <sheetFormatPr defaultRowHeight="15" x14ac:dyDescent="0.25"/>
  <cols>
    <col min="1" max="1" width="18.5703125" style="21" bestFit="1" customWidth="1"/>
    <col min="2" max="2" width="10.5703125" style="21" customWidth="1"/>
    <col min="3" max="3" width="14.7109375" customWidth="1"/>
    <col min="4" max="4" width="11" customWidth="1"/>
    <col min="5" max="5" width="10.85546875" style="65" customWidth="1"/>
    <col min="6" max="6" width="11.42578125" style="34" customWidth="1"/>
    <col min="13" max="13" width="10.5703125" bestFit="1" customWidth="1"/>
    <col min="14" max="14" width="12.42578125" bestFit="1" customWidth="1"/>
  </cols>
  <sheetData>
    <row r="1" spans="1:21" x14ac:dyDescent="0.25">
      <c r="H1" s="152"/>
      <c r="I1" s="152"/>
      <c r="J1" s="152"/>
      <c r="K1" s="154"/>
      <c r="L1" s="155" t="s">
        <v>191</v>
      </c>
      <c r="M1" s="156">
        <f>SUBTOTAL(9,D:D)</f>
        <v>75311</v>
      </c>
      <c r="N1" s="157" t="s">
        <v>174</v>
      </c>
      <c r="O1" s="158" t="s">
        <v>171</v>
      </c>
      <c r="P1" s="154"/>
    </row>
    <row r="2" spans="1:21" x14ac:dyDescent="0.25">
      <c r="I2" s="152"/>
      <c r="J2" s="132" t="s">
        <v>186</v>
      </c>
      <c r="K2" s="154"/>
      <c r="L2" s="155" t="s">
        <v>192</v>
      </c>
      <c r="M2" s="162">
        <f>SUBTOTAL(1,D:D)</f>
        <v>34.357208029197082</v>
      </c>
      <c r="N2" s="157" t="s">
        <v>173</v>
      </c>
      <c r="O2" s="158" t="s">
        <v>171</v>
      </c>
      <c r="P2" s="154"/>
    </row>
    <row r="3" spans="1:21" s="2" customFormat="1" ht="45.75" thickBot="1" x14ac:dyDescent="0.3">
      <c r="A3" s="20" t="s">
        <v>4</v>
      </c>
      <c r="B3" s="20" t="s">
        <v>0</v>
      </c>
      <c r="C3" s="2" t="s">
        <v>1</v>
      </c>
      <c r="D3" s="10" t="s">
        <v>37</v>
      </c>
      <c r="E3" s="66" t="s">
        <v>55</v>
      </c>
      <c r="F3" s="62" t="s">
        <v>38</v>
      </c>
      <c r="H3" s="153"/>
      <c r="I3" s="153"/>
      <c r="J3" s="153"/>
      <c r="K3" s="159"/>
      <c r="L3" s="160" t="s">
        <v>193</v>
      </c>
      <c r="M3" s="163">
        <f>SUBTOTAL(7,D:D)</f>
        <v>7.5910209669963251</v>
      </c>
      <c r="N3" s="159" t="s">
        <v>173</v>
      </c>
      <c r="O3" s="161" t="s">
        <v>171</v>
      </c>
      <c r="P3" s="161"/>
    </row>
    <row r="4" spans="1:21" ht="15.75" thickTop="1" x14ac:dyDescent="0.25">
      <c r="A4" s="22">
        <v>42736</v>
      </c>
      <c r="B4" s="21" t="s">
        <v>41</v>
      </c>
      <c r="C4" s="5">
        <v>63.289629229951018</v>
      </c>
      <c r="D4">
        <v>42</v>
      </c>
      <c r="E4" s="65">
        <f>VLOOKUP(B4,'SKU List'!$A$6:$C$11,3,1)</f>
        <v>50.79</v>
      </c>
      <c r="F4" s="140">
        <f>(C4-E4)/E4</f>
        <v>0.24610413919966567</v>
      </c>
    </row>
    <row r="5" spans="1:21" ht="15" customHeight="1" x14ac:dyDescent="0.25">
      <c r="A5" s="22">
        <v>42736</v>
      </c>
      <c r="B5" s="21" t="s">
        <v>33</v>
      </c>
      <c r="C5" s="5">
        <v>58.32954801974698</v>
      </c>
      <c r="D5">
        <v>25</v>
      </c>
      <c r="E5" s="65">
        <f>VLOOKUP(B5,'SKU List'!$A$6:$C$11,3,1)</f>
        <v>45.710999999999999</v>
      </c>
      <c r="F5" s="140">
        <f t="shared" ref="F5:F68" si="0">(C5-E5)/E5</f>
        <v>0.27605057906733571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15" customHeight="1" x14ac:dyDescent="0.25">
      <c r="A6" s="22">
        <v>42736</v>
      </c>
      <c r="B6" s="21" t="s">
        <v>34</v>
      </c>
      <c r="C6" s="5">
        <v>48.669652536911073</v>
      </c>
      <c r="D6">
        <v>44</v>
      </c>
      <c r="E6" s="65">
        <f>VLOOKUP(B6,'SKU List'!$A$6:$C$11,3,1)</f>
        <v>40.632000000000005</v>
      </c>
      <c r="F6" s="140">
        <f t="shared" si="0"/>
        <v>0.19781582341285359</v>
      </c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1" ht="15" customHeight="1" x14ac:dyDescent="0.25">
      <c r="A7" s="22">
        <v>42736</v>
      </c>
      <c r="B7" s="21">
        <v>84325322</v>
      </c>
      <c r="C7" s="5">
        <v>43.997719370654352</v>
      </c>
      <c r="D7">
        <v>20</v>
      </c>
      <c r="E7" s="65">
        <f>VLOOKUP(B7,'SKU List'!$A$6:$C$11,3,1)</f>
        <v>35.552999999999997</v>
      </c>
      <c r="F7" s="140">
        <f t="shared" si="0"/>
        <v>0.23752480439496962</v>
      </c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1" ht="15" customHeight="1" x14ac:dyDescent="0.25">
      <c r="A8" s="22">
        <v>42736</v>
      </c>
      <c r="B8" s="21" t="s">
        <v>35</v>
      </c>
      <c r="C8" s="5">
        <v>59.459186209891762</v>
      </c>
      <c r="D8">
        <v>43</v>
      </c>
      <c r="E8" s="65">
        <f>VLOOKUP(B8,'SKU List'!$A$6:$C$11,3,1)</f>
        <v>50.79</v>
      </c>
      <c r="F8" s="140">
        <f t="shared" si="0"/>
        <v>0.17068687162614221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1" ht="15" customHeight="1" x14ac:dyDescent="0.25">
      <c r="A9" s="22">
        <v>42736</v>
      </c>
      <c r="B9" s="21" t="s">
        <v>36</v>
      </c>
      <c r="C9" s="5">
        <v>56.651412886759104</v>
      </c>
      <c r="D9">
        <v>37</v>
      </c>
      <c r="E9" s="65">
        <f>VLOOKUP(B9,'SKU List'!$A$6:$C$11,3,1)</f>
        <v>50.79</v>
      </c>
      <c r="F9" s="140">
        <f t="shared" si="0"/>
        <v>0.11540486093244939</v>
      </c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1" x14ac:dyDescent="0.25">
      <c r="A10" s="22">
        <v>42737</v>
      </c>
      <c r="B10" s="21" t="s">
        <v>41</v>
      </c>
      <c r="C10" s="5">
        <v>58.158539113183402</v>
      </c>
      <c r="D10">
        <v>39</v>
      </c>
      <c r="E10" s="65">
        <f>VLOOKUP(B10,'SKU List'!$A$6:$C$11,3,1)</f>
        <v>50.79</v>
      </c>
      <c r="F10" s="140">
        <f t="shared" si="0"/>
        <v>0.14507854131095496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1" ht="15" customHeight="1" x14ac:dyDescent="0.25">
      <c r="A11" s="22">
        <v>42737</v>
      </c>
      <c r="B11" s="21" t="s">
        <v>33</v>
      </c>
      <c r="C11" s="5">
        <v>54.58780113313378</v>
      </c>
      <c r="D11">
        <v>28</v>
      </c>
      <c r="E11" s="65">
        <f>VLOOKUP(B11,'SKU List'!$A$6:$C$11,3,1)</f>
        <v>45.710999999999999</v>
      </c>
      <c r="F11" s="140">
        <f t="shared" si="0"/>
        <v>0.19419398247979222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2" spans="1:21" ht="15" customHeight="1" x14ac:dyDescent="0.25">
      <c r="A12" s="22">
        <v>42737</v>
      </c>
      <c r="B12" s="21" t="s">
        <v>34</v>
      </c>
      <c r="C12" s="5">
        <v>52.64064034676349</v>
      </c>
      <c r="D12">
        <v>47</v>
      </c>
      <c r="E12" s="65">
        <f>VLOOKUP(B12,'SKU List'!$A$6:$C$11,3,1)</f>
        <v>40.632000000000005</v>
      </c>
      <c r="F12" s="140">
        <f t="shared" si="0"/>
        <v>0.29554637592940253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 ht="15" customHeight="1" x14ac:dyDescent="0.25">
      <c r="A13" s="22">
        <v>42737</v>
      </c>
      <c r="B13" s="21">
        <v>84325322</v>
      </c>
      <c r="C13" s="5">
        <v>42.494422682768288</v>
      </c>
      <c r="D13">
        <v>24</v>
      </c>
      <c r="E13" s="65">
        <f>VLOOKUP(B13,'SKU List'!$A$6:$C$11,3,1)</f>
        <v>35.552999999999997</v>
      </c>
      <c r="F13" s="140">
        <f t="shared" si="0"/>
        <v>0.19524154593897255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21" ht="15" customHeight="1" x14ac:dyDescent="0.25">
      <c r="A14" s="22">
        <v>42737</v>
      </c>
      <c r="B14" s="21" t="s">
        <v>35</v>
      </c>
      <c r="C14" s="5">
        <v>57.609021742336836</v>
      </c>
      <c r="D14">
        <v>38</v>
      </c>
      <c r="E14" s="65">
        <f>VLOOKUP(B14,'SKU List'!$A$6:$C$11,3,1)</f>
        <v>50.79</v>
      </c>
      <c r="F14" s="140">
        <f t="shared" si="0"/>
        <v>0.13425914042797474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</row>
    <row r="15" spans="1:21" ht="15" customHeight="1" x14ac:dyDescent="0.25">
      <c r="A15" s="22">
        <v>42737</v>
      </c>
      <c r="B15" s="21" t="s">
        <v>36</v>
      </c>
      <c r="C15" s="5">
        <v>59.741480193643582</v>
      </c>
      <c r="D15">
        <v>42</v>
      </c>
      <c r="E15" s="65">
        <f>VLOOKUP(B15,'SKU List'!$A$6:$C$11,3,1)</f>
        <v>50.79</v>
      </c>
      <c r="F15" s="140">
        <f t="shared" si="0"/>
        <v>0.17624493391698332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</row>
    <row r="16" spans="1:21" x14ac:dyDescent="0.25">
      <c r="A16" s="22">
        <v>42738</v>
      </c>
      <c r="B16" s="21" t="s">
        <v>41</v>
      </c>
      <c r="C16" s="5">
        <v>58.462173761597292</v>
      </c>
      <c r="D16">
        <v>44</v>
      </c>
      <c r="E16" s="65">
        <f>VLOOKUP(B16,'SKU List'!$A$6:$C$11,3,1)</f>
        <v>50.79</v>
      </c>
      <c r="F16" s="140">
        <f t="shared" si="0"/>
        <v>0.15105677813737534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</row>
    <row r="17" spans="1:21" ht="15" customHeight="1" x14ac:dyDescent="0.25">
      <c r="A17" s="22">
        <v>42738</v>
      </c>
      <c r="B17" s="21" t="s">
        <v>33</v>
      </c>
      <c r="C17" s="5">
        <v>53.304450794785538</v>
      </c>
      <c r="D17">
        <v>33</v>
      </c>
      <c r="E17" s="65">
        <f>VLOOKUP(B17,'SKU List'!$A$6:$C$11,3,1)</f>
        <v>45.710999999999999</v>
      </c>
      <c r="F17" s="140">
        <f t="shared" si="0"/>
        <v>0.16611867591576512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spans="1:21" ht="15" customHeight="1" x14ac:dyDescent="0.25">
      <c r="A18" s="22">
        <v>42738</v>
      </c>
      <c r="B18" s="21" t="s">
        <v>34</v>
      </c>
      <c r="C18" s="5">
        <v>45.309574364778236</v>
      </c>
      <c r="D18">
        <v>48</v>
      </c>
      <c r="E18" s="65">
        <f>VLOOKUP(B18,'SKU List'!$A$6:$C$11,3,1)</f>
        <v>40.632000000000005</v>
      </c>
      <c r="F18" s="140">
        <f t="shared" si="0"/>
        <v>0.11512045591598322</v>
      </c>
    </row>
    <row r="19" spans="1:21" ht="15" customHeight="1" x14ac:dyDescent="0.25">
      <c r="A19" s="22">
        <v>42738</v>
      </c>
      <c r="B19" s="21">
        <v>84325322</v>
      </c>
      <c r="C19" s="5">
        <v>41.231594048768194</v>
      </c>
      <c r="D19">
        <v>22</v>
      </c>
      <c r="E19" s="65">
        <f>VLOOKUP(B19,'SKU List'!$A$6:$C$11,3,1)</f>
        <v>35.552999999999997</v>
      </c>
      <c r="F19" s="140">
        <f t="shared" si="0"/>
        <v>0.15972193763587314</v>
      </c>
    </row>
    <row r="20" spans="1:21" ht="15" customHeight="1" x14ac:dyDescent="0.25">
      <c r="A20" s="22">
        <v>42738</v>
      </c>
      <c r="B20" s="21" t="s">
        <v>35</v>
      </c>
      <c r="C20" s="5">
        <v>63.580811524764279</v>
      </c>
      <c r="D20">
        <v>39</v>
      </c>
      <c r="E20" s="65">
        <f>VLOOKUP(B20,'SKU List'!$A$6:$C$11,3,1)</f>
        <v>50.79</v>
      </c>
      <c r="F20" s="140">
        <f t="shared" si="0"/>
        <v>0.25183720269274029</v>
      </c>
    </row>
    <row r="21" spans="1:21" ht="15" customHeight="1" x14ac:dyDescent="0.25">
      <c r="A21" s="22">
        <v>42738</v>
      </c>
      <c r="B21" s="21" t="s">
        <v>36</v>
      </c>
      <c r="C21" s="5">
        <v>63.274029155463083</v>
      </c>
      <c r="D21">
        <v>36</v>
      </c>
      <c r="E21" s="65">
        <f>VLOOKUP(B21,'SKU List'!$A$6:$C$11,3,1)</f>
        <v>50.79</v>
      </c>
      <c r="F21" s="140">
        <f t="shared" si="0"/>
        <v>0.24579699065688293</v>
      </c>
    </row>
    <row r="22" spans="1:21" x14ac:dyDescent="0.25">
      <c r="A22" s="22">
        <v>42739</v>
      </c>
      <c r="B22" s="21" t="s">
        <v>41</v>
      </c>
      <c r="C22" s="5">
        <v>58.406704717080991</v>
      </c>
      <c r="D22">
        <v>34</v>
      </c>
      <c r="E22" s="65">
        <f>VLOOKUP(B22,'SKU List'!$A$6:$C$11,3,1)</f>
        <v>50.79</v>
      </c>
      <c r="F22" s="140">
        <f t="shared" si="0"/>
        <v>0.14996465282695398</v>
      </c>
    </row>
    <row r="23" spans="1:21" ht="15" customHeight="1" x14ac:dyDescent="0.25">
      <c r="A23" s="22">
        <v>42739</v>
      </c>
      <c r="B23" s="21" t="s">
        <v>33</v>
      </c>
      <c r="C23" s="5">
        <v>52.839101689289954</v>
      </c>
      <c r="D23">
        <v>29</v>
      </c>
      <c r="E23" s="65">
        <f>VLOOKUP(B23,'SKU List'!$A$6:$C$11,3,1)</f>
        <v>45.710999999999999</v>
      </c>
      <c r="F23" s="140">
        <f t="shared" si="0"/>
        <v>0.15593843252805575</v>
      </c>
    </row>
    <row r="24" spans="1:21" ht="15" customHeight="1" x14ac:dyDescent="0.25">
      <c r="A24" s="22">
        <v>42739</v>
      </c>
      <c r="B24" s="21" t="s">
        <v>34</v>
      </c>
      <c r="C24" s="5">
        <v>49.848030241584141</v>
      </c>
      <c r="D24">
        <v>40</v>
      </c>
      <c r="E24" s="65">
        <f>VLOOKUP(B24,'SKU List'!$A$6:$C$11,3,1)</f>
        <v>40.632000000000005</v>
      </c>
      <c r="F24" s="140">
        <f t="shared" si="0"/>
        <v>0.22681704670171624</v>
      </c>
    </row>
    <row r="25" spans="1:21" ht="15" customHeight="1" x14ac:dyDescent="0.25">
      <c r="A25" s="22">
        <v>42739</v>
      </c>
      <c r="B25" s="21">
        <v>84325322</v>
      </c>
      <c r="C25" s="5">
        <v>45.158679451521799</v>
      </c>
      <c r="D25">
        <v>20</v>
      </c>
      <c r="E25" s="65">
        <f>VLOOKUP(B25,'SKU List'!$A$6:$C$11,3,1)</f>
        <v>35.552999999999997</v>
      </c>
      <c r="F25" s="140">
        <f t="shared" si="0"/>
        <v>0.27017915370072293</v>
      </c>
    </row>
    <row r="26" spans="1:21" ht="15" customHeight="1" x14ac:dyDescent="0.25">
      <c r="A26" s="22">
        <v>42739</v>
      </c>
      <c r="B26" s="21" t="s">
        <v>35</v>
      </c>
      <c r="C26" s="5">
        <v>64.573531653372328</v>
      </c>
      <c r="D26">
        <v>40</v>
      </c>
      <c r="E26" s="65">
        <f>VLOOKUP(B26,'SKU List'!$A$6:$C$11,3,1)</f>
        <v>50.79</v>
      </c>
      <c r="F26" s="140">
        <f t="shared" si="0"/>
        <v>0.27138278506344415</v>
      </c>
    </row>
    <row r="27" spans="1:21" ht="15" customHeight="1" x14ac:dyDescent="0.25">
      <c r="A27" s="22">
        <v>42739</v>
      </c>
      <c r="B27" s="21" t="s">
        <v>36</v>
      </c>
      <c r="C27" s="5">
        <v>62.657810688006023</v>
      </c>
      <c r="D27">
        <v>33</v>
      </c>
      <c r="E27" s="65">
        <f>VLOOKUP(B27,'SKU List'!$A$6:$C$11,3,1)</f>
        <v>50.79</v>
      </c>
      <c r="F27" s="140">
        <f t="shared" si="0"/>
        <v>0.23366431754294201</v>
      </c>
    </row>
    <row r="28" spans="1:21" x14ac:dyDescent="0.25">
      <c r="A28" s="22">
        <v>42740</v>
      </c>
      <c r="B28" s="21" t="s">
        <v>41</v>
      </c>
      <c r="C28" s="5">
        <v>65.303490742159198</v>
      </c>
      <c r="D28">
        <v>33</v>
      </c>
      <c r="E28" s="65">
        <f>VLOOKUP(B28,'SKU List'!$A$6:$C$11,3,1)</f>
        <v>50.79</v>
      </c>
      <c r="F28" s="140">
        <f t="shared" si="0"/>
        <v>0.28575488761880685</v>
      </c>
    </row>
    <row r="29" spans="1:21" ht="15" customHeight="1" x14ac:dyDescent="0.25">
      <c r="A29" s="22">
        <v>42740</v>
      </c>
      <c r="B29" s="21" t="s">
        <v>33</v>
      </c>
      <c r="C29" s="5">
        <v>53.743700987409781</v>
      </c>
      <c r="D29">
        <v>25</v>
      </c>
      <c r="E29" s="65">
        <f>VLOOKUP(B29,'SKU List'!$A$6:$C$11,3,1)</f>
        <v>45.710999999999999</v>
      </c>
      <c r="F29" s="140">
        <f t="shared" si="0"/>
        <v>0.17572796454704082</v>
      </c>
    </row>
    <row r="30" spans="1:21" ht="15" customHeight="1" x14ac:dyDescent="0.25">
      <c r="A30" s="22">
        <v>42740</v>
      </c>
      <c r="B30" s="21" t="s">
        <v>34</v>
      </c>
      <c r="C30" s="5">
        <v>51.71770099639329</v>
      </c>
      <c r="D30">
        <v>39</v>
      </c>
      <c r="E30" s="65">
        <f>VLOOKUP(B30,'SKU List'!$A$6:$C$11,3,1)</f>
        <v>40.632000000000005</v>
      </c>
      <c r="F30" s="140">
        <f t="shared" si="0"/>
        <v>0.27283178274250058</v>
      </c>
    </row>
    <row r="31" spans="1:21" ht="15" customHeight="1" x14ac:dyDescent="0.25">
      <c r="A31" s="22">
        <v>42740</v>
      </c>
      <c r="B31" s="21">
        <v>84325322</v>
      </c>
      <c r="C31" s="5">
        <v>39.582632348468628</v>
      </c>
      <c r="D31">
        <v>21</v>
      </c>
      <c r="E31" s="65">
        <f>VLOOKUP(B31,'SKU List'!$A$6:$C$11,3,1)</f>
        <v>35.552999999999997</v>
      </c>
      <c r="F31" s="140">
        <f t="shared" si="0"/>
        <v>0.11334155622503393</v>
      </c>
    </row>
    <row r="32" spans="1:21" ht="15" customHeight="1" x14ac:dyDescent="0.25">
      <c r="A32" s="22">
        <v>42740</v>
      </c>
      <c r="B32" s="21" t="s">
        <v>35</v>
      </c>
      <c r="C32" s="5">
        <v>60.523960565162909</v>
      </c>
      <c r="D32">
        <v>42</v>
      </c>
      <c r="E32" s="65">
        <f>VLOOKUP(B32,'SKU List'!$A$6:$C$11,3,1)</f>
        <v>50.79</v>
      </c>
      <c r="F32" s="140">
        <f t="shared" si="0"/>
        <v>0.19165112355115002</v>
      </c>
    </row>
    <row r="33" spans="1:6" ht="15" customHeight="1" x14ac:dyDescent="0.25">
      <c r="A33" s="22">
        <v>42740</v>
      </c>
      <c r="B33" s="21" t="s">
        <v>36</v>
      </c>
      <c r="C33" s="5">
        <v>55.929107199816507</v>
      </c>
      <c r="D33">
        <v>36</v>
      </c>
      <c r="E33" s="65">
        <f>VLOOKUP(B33,'SKU List'!$A$6:$C$11,3,1)</f>
        <v>50.79</v>
      </c>
      <c r="F33" s="140">
        <f t="shared" si="0"/>
        <v>0.10118344555653687</v>
      </c>
    </row>
    <row r="34" spans="1:6" x14ac:dyDescent="0.25">
      <c r="A34" s="22">
        <v>42741</v>
      </c>
      <c r="B34" s="21" t="s">
        <v>41</v>
      </c>
      <c r="C34" s="5">
        <v>62.380797892808687</v>
      </c>
      <c r="D34">
        <v>42</v>
      </c>
      <c r="E34" s="65">
        <f>VLOOKUP(B34,'SKU List'!$A$6:$C$11,3,1)</f>
        <v>50.79</v>
      </c>
      <c r="F34" s="140">
        <f t="shared" si="0"/>
        <v>0.22821023612539257</v>
      </c>
    </row>
    <row r="35" spans="1:6" ht="15" customHeight="1" x14ac:dyDescent="0.25">
      <c r="A35" s="22">
        <v>42741</v>
      </c>
      <c r="B35" s="21" t="s">
        <v>33</v>
      </c>
      <c r="C35" s="5">
        <v>52.264148418008659</v>
      </c>
      <c r="D35">
        <v>26</v>
      </c>
      <c r="E35" s="65">
        <f>VLOOKUP(B35,'SKU List'!$A$6:$C$11,3,1)</f>
        <v>45.710999999999999</v>
      </c>
      <c r="F35" s="140">
        <f t="shared" si="0"/>
        <v>0.1433604256745348</v>
      </c>
    </row>
    <row r="36" spans="1:6" ht="15" customHeight="1" x14ac:dyDescent="0.25">
      <c r="A36" s="22">
        <v>42741</v>
      </c>
      <c r="B36" s="21" t="s">
        <v>34</v>
      </c>
      <c r="C36" s="5">
        <v>48.779251679549105</v>
      </c>
      <c r="D36">
        <v>47</v>
      </c>
      <c r="E36" s="65">
        <f>VLOOKUP(B36,'SKU List'!$A$6:$C$11,3,1)</f>
        <v>40.632000000000005</v>
      </c>
      <c r="F36" s="140">
        <f t="shared" si="0"/>
        <v>0.20051318368648108</v>
      </c>
    </row>
    <row r="37" spans="1:6" ht="15" customHeight="1" x14ac:dyDescent="0.25">
      <c r="A37" s="22">
        <v>42741</v>
      </c>
      <c r="B37" s="21">
        <v>84325322</v>
      </c>
      <c r="C37" s="5">
        <v>40.409005232785496</v>
      </c>
      <c r="D37">
        <v>20</v>
      </c>
      <c r="E37" s="65">
        <f>VLOOKUP(B37,'SKU List'!$A$6:$C$11,3,1)</f>
        <v>35.552999999999997</v>
      </c>
      <c r="F37" s="140">
        <f t="shared" si="0"/>
        <v>0.13658496421639521</v>
      </c>
    </row>
    <row r="38" spans="1:6" ht="15" customHeight="1" x14ac:dyDescent="0.25">
      <c r="A38" s="22">
        <v>42741</v>
      </c>
      <c r="B38" s="21" t="s">
        <v>35</v>
      </c>
      <c r="C38" s="5">
        <v>58.188419246651669</v>
      </c>
      <c r="D38">
        <v>40</v>
      </c>
      <c r="E38" s="65">
        <f>VLOOKUP(B38,'SKU List'!$A$6:$C$11,3,1)</f>
        <v>50.79</v>
      </c>
      <c r="F38" s="140">
        <f t="shared" si="0"/>
        <v>0.14566684872320673</v>
      </c>
    </row>
    <row r="39" spans="1:6" ht="15" customHeight="1" x14ac:dyDescent="0.25">
      <c r="A39" s="22">
        <v>42741</v>
      </c>
      <c r="B39" s="21" t="s">
        <v>36</v>
      </c>
      <c r="C39" s="5">
        <v>64.631778423091106</v>
      </c>
      <c r="D39">
        <v>35</v>
      </c>
      <c r="E39" s="65">
        <f>VLOOKUP(B39,'SKU List'!$A$6:$C$11,3,1)</f>
        <v>50.79</v>
      </c>
      <c r="F39" s="140">
        <f t="shared" si="0"/>
        <v>0.27252960076966148</v>
      </c>
    </row>
    <row r="40" spans="1:6" x14ac:dyDescent="0.25">
      <c r="A40" s="22">
        <v>42742</v>
      </c>
      <c r="B40" s="21" t="s">
        <v>41</v>
      </c>
      <c r="C40" s="5">
        <v>60.735662613271295</v>
      </c>
      <c r="D40">
        <v>39</v>
      </c>
      <c r="E40" s="65">
        <f>VLOOKUP(B40,'SKU List'!$A$6:$C$11,3,1)</f>
        <v>50.79</v>
      </c>
      <c r="F40" s="140">
        <f t="shared" si="0"/>
        <v>0.19581930721148447</v>
      </c>
    </row>
    <row r="41" spans="1:6" ht="15" customHeight="1" x14ac:dyDescent="0.25">
      <c r="A41" s="22">
        <v>42742</v>
      </c>
      <c r="B41" s="21" t="s">
        <v>33</v>
      </c>
      <c r="C41" s="5">
        <v>52.981437003601314</v>
      </c>
      <c r="D41">
        <v>29</v>
      </c>
      <c r="E41" s="65">
        <f>VLOOKUP(B41,'SKU List'!$A$6:$C$11,3,1)</f>
        <v>45.710999999999999</v>
      </c>
      <c r="F41" s="140">
        <f t="shared" si="0"/>
        <v>0.15905224133362464</v>
      </c>
    </row>
    <row r="42" spans="1:6" ht="15" customHeight="1" x14ac:dyDescent="0.25">
      <c r="A42" s="22">
        <v>42742</v>
      </c>
      <c r="B42" s="21" t="s">
        <v>34</v>
      </c>
      <c r="C42" s="5">
        <v>46.376171313917631</v>
      </c>
      <c r="D42">
        <v>36</v>
      </c>
      <c r="E42" s="65">
        <f>VLOOKUP(B42,'SKU List'!$A$6:$C$11,3,1)</f>
        <v>40.632000000000005</v>
      </c>
      <c r="F42" s="140">
        <f t="shared" si="0"/>
        <v>0.14137062694225302</v>
      </c>
    </row>
    <row r="43" spans="1:6" ht="15" customHeight="1" x14ac:dyDescent="0.25">
      <c r="A43" s="22">
        <v>42742</v>
      </c>
      <c r="B43" s="21">
        <v>84325322</v>
      </c>
      <c r="C43" s="5">
        <v>42.744827991679927</v>
      </c>
      <c r="D43">
        <v>21</v>
      </c>
      <c r="E43" s="65">
        <f>VLOOKUP(B43,'SKU List'!$A$6:$C$11,3,1)</f>
        <v>35.552999999999997</v>
      </c>
      <c r="F43" s="140">
        <f t="shared" si="0"/>
        <v>0.20228470147891683</v>
      </c>
    </row>
    <row r="44" spans="1:6" ht="15" customHeight="1" x14ac:dyDescent="0.25">
      <c r="A44" s="22">
        <v>42742</v>
      </c>
      <c r="B44" s="21" t="s">
        <v>35</v>
      </c>
      <c r="C44" s="5">
        <v>62.064241462493335</v>
      </c>
      <c r="D44">
        <v>37</v>
      </c>
      <c r="E44" s="65">
        <f>VLOOKUP(B44,'SKU List'!$A$6:$C$11,3,1)</f>
        <v>50.79</v>
      </c>
      <c r="F44" s="140">
        <f t="shared" si="0"/>
        <v>0.2219775834316467</v>
      </c>
    </row>
    <row r="45" spans="1:6" ht="15" customHeight="1" x14ac:dyDescent="0.25">
      <c r="A45" s="22">
        <v>42742</v>
      </c>
      <c r="B45" s="21" t="s">
        <v>36</v>
      </c>
      <c r="C45" s="5">
        <v>58.316660665790529</v>
      </c>
      <c r="D45">
        <v>43</v>
      </c>
      <c r="E45" s="65">
        <f>VLOOKUP(B45,'SKU List'!$A$6:$C$11,3,1)</f>
        <v>50.79</v>
      </c>
      <c r="F45" s="140">
        <f t="shared" si="0"/>
        <v>0.14819178314216441</v>
      </c>
    </row>
    <row r="46" spans="1:6" x14ac:dyDescent="0.25">
      <c r="A46" s="22">
        <v>42743</v>
      </c>
      <c r="B46" s="21" t="s">
        <v>41</v>
      </c>
      <c r="C46" s="5">
        <v>58.395475058492522</v>
      </c>
      <c r="D46">
        <v>34</v>
      </c>
      <c r="E46" s="65">
        <f>VLOOKUP(B46,'SKU List'!$A$6:$C$11,3,1)</f>
        <v>50.79</v>
      </c>
      <c r="F46" s="140">
        <f t="shared" si="0"/>
        <v>0.14974355303194573</v>
      </c>
    </row>
    <row r="47" spans="1:6" ht="15" customHeight="1" x14ac:dyDescent="0.25">
      <c r="A47" s="22">
        <v>42743</v>
      </c>
      <c r="B47" s="21" t="s">
        <v>33</v>
      </c>
      <c r="C47" s="5">
        <v>52.282187249587864</v>
      </c>
      <c r="D47">
        <v>33</v>
      </c>
      <c r="E47" s="65">
        <f>VLOOKUP(B47,'SKU List'!$A$6:$C$11,3,1)</f>
        <v>45.710999999999999</v>
      </c>
      <c r="F47" s="140">
        <f t="shared" si="0"/>
        <v>0.14375505347920337</v>
      </c>
    </row>
    <row r="48" spans="1:6" ht="15" customHeight="1" x14ac:dyDescent="0.25">
      <c r="A48" s="22">
        <v>42743</v>
      </c>
      <c r="B48" s="21" t="s">
        <v>34</v>
      </c>
      <c r="C48" s="5">
        <v>52.222357888924478</v>
      </c>
      <c r="D48">
        <v>47</v>
      </c>
      <c r="E48" s="65">
        <f>VLOOKUP(B48,'SKU List'!$A$6:$C$11,3,1)</f>
        <v>40.632000000000005</v>
      </c>
      <c r="F48" s="140">
        <f t="shared" si="0"/>
        <v>0.28525196615781823</v>
      </c>
    </row>
    <row r="49" spans="1:6" ht="15" customHeight="1" x14ac:dyDescent="0.25">
      <c r="A49" s="22">
        <v>42743</v>
      </c>
      <c r="B49" s="21">
        <v>84325322</v>
      </c>
      <c r="C49" s="5">
        <v>45.321068849072162</v>
      </c>
      <c r="D49">
        <v>24</v>
      </c>
      <c r="E49" s="65">
        <f>VLOOKUP(B49,'SKU List'!$A$6:$C$11,3,1)</f>
        <v>35.552999999999997</v>
      </c>
      <c r="F49" s="140">
        <f t="shared" si="0"/>
        <v>0.27474668379805267</v>
      </c>
    </row>
    <row r="50" spans="1:6" ht="15" customHeight="1" x14ac:dyDescent="0.25">
      <c r="A50" s="22">
        <v>42743</v>
      </c>
      <c r="B50" s="21" t="s">
        <v>35</v>
      </c>
      <c r="C50" s="5">
        <v>65.220907323944104</v>
      </c>
      <c r="D50">
        <v>39</v>
      </c>
      <c r="E50" s="65">
        <f>VLOOKUP(B50,'SKU List'!$A$6:$C$11,3,1)</f>
        <v>50.79</v>
      </c>
      <c r="F50" s="140">
        <f t="shared" si="0"/>
        <v>0.28412890970553467</v>
      </c>
    </row>
    <row r="51" spans="1:6" ht="15" customHeight="1" x14ac:dyDescent="0.25">
      <c r="A51" s="22">
        <v>42743</v>
      </c>
      <c r="B51" s="21" t="s">
        <v>36</v>
      </c>
      <c r="C51" s="5">
        <v>61.394808997924663</v>
      </c>
      <c r="D51">
        <v>33</v>
      </c>
      <c r="E51" s="65">
        <f>VLOOKUP(B51,'SKU List'!$A$6:$C$11,3,1)</f>
        <v>50.79</v>
      </c>
      <c r="F51" s="140">
        <f t="shared" si="0"/>
        <v>0.20879718444427375</v>
      </c>
    </row>
    <row r="52" spans="1:6" x14ac:dyDescent="0.25">
      <c r="A52" s="22">
        <v>42744</v>
      </c>
      <c r="B52" s="21" t="s">
        <v>41</v>
      </c>
      <c r="C52" s="5">
        <v>62.877193217987852</v>
      </c>
      <c r="D52">
        <v>42</v>
      </c>
      <c r="E52" s="65">
        <f>VLOOKUP(B52,'SKU List'!$A$6:$C$11,3,1)</f>
        <v>50.79</v>
      </c>
      <c r="F52" s="140">
        <f t="shared" si="0"/>
        <v>0.23798372155912292</v>
      </c>
    </row>
    <row r="53" spans="1:6" ht="15" customHeight="1" x14ac:dyDescent="0.25">
      <c r="A53" s="22">
        <v>42744</v>
      </c>
      <c r="B53" s="21" t="s">
        <v>33</v>
      </c>
      <c r="C53" s="5">
        <v>56.802041981634915</v>
      </c>
      <c r="D53">
        <v>31</v>
      </c>
      <c r="E53" s="65">
        <f>VLOOKUP(B53,'SKU List'!$A$6:$C$11,3,1)</f>
        <v>45.710999999999999</v>
      </c>
      <c r="F53" s="140">
        <f t="shared" si="0"/>
        <v>0.24263398266576791</v>
      </c>
    </row>
    <row r="54" spans="1:6" ht="15" customHeight="1" x14ac:dyDescent="0.25">
      <c r="A54" s="22">
        <v>42744</v>
      </c>
      <c r="B54" s="21" t="s">
        <v>34</v>
      </c>
      <c r="C54" s="5">
        <v>46.894248664329311</v>
      </c>
      <c r="D54">
        <v>41</v>
      </c>
      <c r="E54" s="65">
        <f>VLOOKUP(B54,'SKU List'!$A$6:$C$11,3,1)</f>
        <v>40.632000000000005</v>
      </c>
      <c r="F54" s="140">
        <f t="shared" si="0"/>
        <v>0.15412110317801991</v>
      </c>
    </row>
    <row r="55" spans="1:6" ht="15" customHeight="1" x14ac:dyDescent="0.25">
      <c r="A55" s="22">
        <v>42744</v>
      </c>
      <c r="B55" s="21">
        <v>84325322</v>
      </c>
      <c r="C55" s="5">
        <v>40.329590945106517</v>
      </c>
      <c r="D55">
        <v>21</v>
      </c>
      <c r="E55" s="65">
        <f>VLOOKUP(B55,'SKU List'!$A$6:$C$11,3,1)</f>
        <v>35.552999999999997</v>
      </c>
      <c r="F55" s="140">
        <f t="shared" si="0"/>
        <v>0.13435127682914297</v>
      </c>
    </row>
    <row r="56" spans="1:6" ht="15" customHeight="1" x14ac:dyDescent="0.25">
      <c r="A56" s="22">
        <v>42744</v>
      </c>
      <c r="B56" s="21" t="s">
        <v>35</v>
      </c>
      <c r="C56" s="5">
        <v>65.971062132499171</v>
      </c>
      <c r="D56">
        <v>40</v>
      </c>
      <c r="E56" s="65">
        <f>VLOOKUP(B56,'SKU List'!$A$6:$C$11,3,1)</f>
        <v>50.79</v>
      </c>
      <c r="F56" s="140">
        <f t="shared" si="0"/>
        <v>0.29889864407362021</v>
      </c>
    </row>
    <row r="57" spans="1:6" ht="15" customHeight="1" x14ac:dyDescent="0.25">
      <c r="A57" s="22">
        <v>42744</v>
      </c>
      <c r="B57" s="21" t="s">
        <v>36</v>
      </c>
      <c r="C57" s="5">
        <v>58.140672013516955</v>
      </c>
      <c r="D57">
        <v>36</v>
      </c>
      <c r="E57" s="65">
        <f>VLOOKUP(B57,'SKU List'!$A$6:$C$11,3,1)</f>
        <v>50.79</v>
      </c>
      <c r="F57" s="140">
        <f t="shared" si="0"/>
        <v>0.14472675750181052</v>
      </c>
    </row>
    <row r="58" spans="1:6" x14ac:dyDescent="0.25">
      <c r="A58" s="22">
        <v>42745</v>
      </c>
      <c r="B58" s="21" t="s">
        <v>41</v>
      </c>
      <c r="C58" s="5">
        <v>59.537207194533828</v>
      </c>
      <c r="D58">
        <v>39</v>
      </c>
      <c r="E58" s="65">
        <f>VLOOKUP(B58,'SKU List'!$A$6:$C$11,3,1)</f>
        <v>50.79</v>
      </c>
      <c r="F58" s="140">
        <f t="shared" si="0"/>
        <v>0.17222302017195962</v>
      </c>
    </row>
    <row r="59" spans="1:6" ht="15" customHeight="1" x14ac:dyDescent="0.25">
      <c r="A59" s="22">
        <v>42745</v>
      </c>
      <c r="B59" s="21" t="s">
        <v>33</v>
      </c>
      <c r="C59" s="5">
        <v>58.726264809723027</v>
      </c>
      <c r="D59">
        <v>28</v>
      </c>
      <c r="E59" s="65">
        <f>VLOOKUP(B59,'SKU List'!$A$6:$C$11,3,1)</f>
        <v>45.710999999999999</v>
      </c>
      <c r="F59" s="140">
        <f t="shared" si="0"/>
        <v>0.28472938263706832</v>
      </c>
    </row>
    <row r="60" spans="1:6" ht="15" customHeight="1" x14ac:dyDescent="0.25">
      <c r="A60" s="22">
        <v>42745</v>
      </c>
      <c r="B60" s="21" t="s">
        <v>34</v>
      </c>
      <c r="C60" s="5">
        <v>46.627719942454775</v>
      </c>
      <c r="D60">
        <v>43</v>
      </c>
      <c r="E60" s="65">
        <f>VLOOKUP(B60,'SKU List'!$A$6:$C$11,3,1)</f>
        <v>40.632000000000005</v>
      </c>
      <c r="F60" s="140">
        <f t="shared" si="0"/>
        <v>0.14756152644356096</v>
      </c>
    </row>
    <row r="61" spans="1:6" ht="15" customHeight="1" x14ac:dyDescent="0.25">
      <c r="A61" s="22">
        <v>42745</v>
      </c>
      <c r="B61" s="21">
        <v>84325322</v>
      </c>
      <c r="C61" s="5">
        <v>42.198590522328686</v>
      </c>
      <c r="D61">
        <v>19</v>
      </c>
      <c r="E61" s="65">
        <f>VLOOKUP(B61,'SKU List'!$A$6:$C$11,3,1)</f>
        <v>35.552999999999997</v>
      </c>
      <c r="F61" s="140">
        <f t="shared" si="0"/>
        <v>0.18692066836353302</v>
      </c>
    </row>
    <row r="62" spans="1:6" ht="15" customHeight="1" x14ac:dyDescent="0.25">
      <c r="A62" s="22">
        <v>42745</v>
      </c>
      <c r="B62" s="21" t="s">
        <v>35</v>
      </c>
      <c r="C62" s="5">
        <v>57.079907718639319</v>
      </c>
      <c r="D62">
        <v>40</v>
      </c>
      <c r="E62" s="65">
        <f>VLOOKUP(B62,'SKU List'!$A$6:$C$11,3,1)</f>
        <v>50.79</v>
      </c>
      <c r="F62" s="140">
        <f t="shared" si="0"/>
        <v>0.12384145931559992</v>
      </c>
    </row>
    <row r="63" spans="1:6" ht="15" customHeight="1" x14ac:dyDescent="0.25">
      <c r="A63" s="22">
        <v>42745</v>
      </c>
      <c r="B63" s="21" t="s">
        <v>36</v>
      </c>
      <c r="C63" s="5">
        <v>65.486701894821451</v>
      </c>
      <c r="D63">
        <v>40</v>
      </c>
      <c r="E63" s="65">
        <f>VLOOKUP(B63,'SKU List'!$A$6:$C$11,3,1)</f>
        <v>50.79</v>
      </c>
      <c r="F63" s="140">
        <f t="shared" si="0"/>
        <v>0.28936211645641763</v>
      </c>
    </row>
    <row r="64" spans="1:6" x14ac:dyDescent="0.25">
      <c r="A64" s="22">
        <v>42746</v>
      </c>
      <c r="B64" s="21" t="s">
        <v>41</v>
      </c>
      <c r="C64" s="5">
        <v>62.919965675747811</v>
      </c>
      <c r="D64">
        <v>43</v>
      </c>
      <c r="E64" s="65">
        <f>VLOOKUP(B64,'SKU List'!$A$6:$C$11,3,1)</f>
        <v>50.79</v>
      </c>
      <c r="F64" s="140">
        <f t="shared" si="0"/>
        <v>0.23882586485032117</v>
      </c>
    </row>
    <row r="65" spans="1:6" ht="15" customHeight="1" x14ac:dyDescent="0.25">
      <c r="A65" s="22">
        <v>42746</v>
      </c>
      <c r="B65" s="21" t="s">
        <v>33</v>
      </c>
      <c r="C65" s="5">
        <v>51.564342596789373</v>
      </c>
      <c r="D65">
        <v>30</v>
      </c>
      <c r="E65" s="65">
        <f>VLOOKUP(B65,'SKU List'!$A$6:$C$11,3,1)</f>
        <v>45.710999999999999</v>
      </c>
      <c r="F65" s="140">
        <f t="shared" si="0"/>
        <v>0.1280510729756377</v>
      </c>
    </row>
    <row r="66" spans="1:6" ht="15" customHeight="1" x14ac:dyDescent="0.25">
      <c r="A66" s="22">
        <v>42746</v>
      </c>
      <c r="B66" s="21" t="s">
        <v>34</v>
      </c>
      <c r="C66" s="5">
        <v>47.074386433957429</v>
      </c>
      <c r="D66">
        <v>42</v>
      </c>
      <c r="E66" s="65">
        <f>VLOOKUP(B66,'SKU List'!$A$6:$C$11,3,1)</f>
        <v>40.632000000000005</v>
      </c>
      <c r="F66" s="140">
        <f t="shared" si="0"/>
        <v>0.15855449975284069</v>
      </c>
    </row>
    <row r="67" spans="1:6" ht="15" customHeight="1" x14ac:dyDescent="0.25">
      <c r="A67" s="22">
        <v>42746</v>
      </c>
      <c r="B67" s="21">
        <v>84325322</v>
      </c>
      <c r="C67" s="5">
        <v>43.772170410105169</v>
      </c>
      <c r="D67">
        <v>19</v>
      </c>
      <c r="E67" s="65">
        <f>VLOOKUP(B67,'SKU List'!$A$6:$C$11,3,1)</f>
        <v>35.552999999999997</v>
      </c>
      <c r="F67" s="140">
        <f t="shared" si="0"/>
        <v>0.231180783903051</v>
      </c>
    </row>
    <row r="68" spans="1:6" ht="15" customHeight="1" x14ac:dyDescent="0.25">
      <c r="A68" s="22">
        <v>42746</v>
      </c>
      <c r="B68" s="21" t="s">
        <v>35</v>
      </c>
      <c r="C68" s="5">
        <v>60.247203922534148</v>
      </c>
      <c r="D68">
        <v>37</v>
      </c>
      <c r="E68" s="65">
        <f>VLOOKUP(B68,'SKU List'!$A$6:$C$11,3,1)</f>
        <v>50.79</v>
      </c>
      <c r="F68" s="140">
        <f t="shared" si="0"/>
        <v>0.18620208549978634</v>
      </c>
    </row>
    <row r="69" spans="1:6" ht="15" customHeight="1" x14ac:dyDescent="0.25">
      <c r="A69" s="22">
        <v>42746</v>
      </c>
      <c r="B69" s="21" t="s">
        <v>36</v>
      </c>
      <c r="C69" s="5">
        <v>58.054485425699589</v>
      </c>
      <c r="D69">
        <v>43</v>
      </c>
      <c r="E69" s="65">
        <f>VLOOKUP(B69,'SKU List'!$A$6:$C$11,3,1)</f>
        <v>50.79</v>
      </c>
      <c r="F69" s="140">
        <f t="shared" ref="F69:F132" si="1">(C69-E69)/E69</f>
        <v>0.14302983708800138</v>
      </c>
    </row>
    <row r="70" spans="1:6" x14ac:dyDescent="0.25">
      <c r="A70" s="22">
        <v>42747</v>
      </c>
      <c r="B70" s="21" t="s">
        <v>41</v>
      </c>
      <c r="C70" s="5">
        <v>60.081779928783554</v>
      </c>
      <c r="D70">
        <v>39</v>
      </c>
      <c r="E70" s="65">
        <f>VLOOKUP(B70,'SKU List'!$A$6:$C$11,3,1)</f>
        <v>50.79</v>
      </c>
      <c r="F70" s="140">
        <f t="shared" si="1"/>
        <v>0.1829450665245827</v>
      </c>
    </row>
    <row r="71" spans="1:6" ht="15" customHeight="1" x14ac:dyDescent="0.25">
      <c r="A71" s="22">
        <v>42747</v>
      </c>
      <c r="B71" s="21" t="s">
        <v>33</v>
      </c>
      <c r="C71" s="5">
        <v>58.330715090491822</v>
      </c>
      <c r="D71">
        <v>25</v>
      </c>
      <c r="E71" s="65">
        <f>VLOOKUP(B71,'SKU List'!$A$6:$C$11,3,1)</f>
        <v>45.710999999999999</v>
      </c>
      <c r="F71" s="140">
        <f t="shared" si="1"/>
        <v>0.27607611057495623</v>
      </c>
    </row>
    <row r="72" spans="1:6" ht="15" customHeight="1" x14ac:dyDescent="0.25">
      <c r="A72" s="22">
        <v>42747</v>
      </c>
      <c r="B72" s="21" t="s">
        <v>34</v>
      </c>
      <c r="C72" s="5">
        <v>46.264731770745172</v>
      </c>
      <c r="D72">
        <v>40</v>
      </c>
      <c r="E72" s="65">
        <f>VLOOKUP(B72,'SKU List'!$A$6:$C$11,3,1)</f>
        <v>40.632000000000005</v>
      </c>
      <c r="F72" s="140">
        <f t="shared" si="1"/>
        <v>0.13862797230619134</v>
      </c>
    </row>
    <row r="73" spans="1:6" ht="15" customHeight="1" x14ac:dyDescent="0.25">
      <c r="A73" s="22">
        <v>42747</v>
      </c>
      <c r="B73" s="21">
        <v>84325322</v>
      </c>
      <c r="C73" s="5">
        <v>39.269523363532663</v>
      </c>
      <c r="D73">
        <v>23</v>
      </c>
      <c r="E73" s="65">
        <f>VLOOKUP(B73,'SKU List'!$A$6:$C$11,3,1)</f>
        <v>35.552999999999997</v>
      </c>
      <c r="F73" s="140">
        <f t="shared" si="1"/>
        <v>0.104534733033293</v>
      </c>
    </row>
    <row r="74" spans="1:6" ht="15" customHeight="1" x14ac:dyDescent="0.25">
      <c r="A74" s="22">
        <v>42747</v>
      </c>
      <c r="B74" s="21" t="s">
        <v>35</v>
      </c>
      <c r="C74" s="5">
        <v>58.115719075652656</v>
      </c>
      <c r="D74">
        <v>35</v>
      </c>
      <c r="E74" s="65">
        <f>VLOOKUP(B74,'SKU List'!$A$6:$C$11,3,1)</f>
        <v>50.79</v>
      </c>
      <c r="F74" s="140">
        <f t="shared" si="1"/>
        <v>0.14423546122568728</v>
      </c>
    </row>
    <row r="75" spans="1:6" ht="15" customHeight="1" x14ac:dyDescent="0.25">
      <c r="A75" s="22">
        <v>42747</v>
      </c>
      <c r="B75" s="21" t="s">
        <v>36</v>
      </c>
      <c r="C75" s="5">
        <v>61.339632559543688</v>
      </c>
      <c r="D75">
        <v>39</v>
      </c>
      <c r="E75" s="65">
        <f>VLOOKUP(B75,'SKU List'!$A$6:$C$11,3,1)</f>
        <v>50.79</v>
      </c>
      <c r="F75" s="140">
        <f t="shared" si="1"/>
        <v>0.20771082023122051</v>
      </c>
    </row>
    <row r="76" spans="1:6" x14ac:dyDescent="0.25">
      <c r="A76" s="22">
        <v>42748</v>
      </c>
      <c r="B76" s="21" t="s">
        <v>41</v>
      </c>
      <c r="C76" s="5">
        <v>58.7832417747994</v>
      </c>
      <c r="D76">
        <v>33</v>
      </c>
      <c r="E76" s="65">
        <f>VLOOKUP(B76,'SKU List'!$A$6:$C$11,3,1)</f>
        <v>50.79</v>
      </c>
      <c r="F76" s="140">
        <f t="shared" si="1"/>
        <v>0.15737825900372909</v>
      </c>
    </row>
    <row r="77" spans="1:6" ht="15" customHeight="1" x14ac:dyDescent="0.25">
      <c r="A77" s="22">
        <v>42748</v>
      </c>
      <c r="B77" s="21" t="s">
        <v>33</v>
      </c>
      <c r="C77" s="5">
        <v>50.405058911862547</v>
      </c>
      <c r="D77">
        <v>29</v>
      </c>
      <c r="E77" s="65">
        <f>VLOOKUP(B77,'SKU List'!$A$6:$C$11,3,1)</f>
        <v>45.710999999999999</v>
      </c>
      <c r="F77" s="140">
        <f t="shared" si="1"/>
        <v>0.10268991953495982</v>
      </c>
    </row>
    <row r="78" spans="1:6" ht="15" customHeight="1" x14ac:dyDescent="0.25">
      <c r="A78" s="22">
        <v>42748</v>
      </c>
      <c r="B78" s="21" t="s">
        <v>34</v>
      </c>
      <c r="C78" s="5">
        <v>48.470441991740607</v>
      </c>
      <c r="D78">
        <v>43</v>
      </c>
      <c r="E78" s="65">
        <f>VLOOKUP(B78,'SKU List'!$A$6:$C$11,3,1)</f>
        <v>40.632000000000005</v>
      </c>
      <c r="F78" s="140">
        <f t="shared" si="1"/>
        <v>0.19291302401409235</v>
      </c>
    </row>
    <row r="79" spans="1:6" ht="15" customHeight="1" x14ac:dyDescent="0.25">
      <c r="A79" s="22">
        <v>42748</v>
      </c>
      <c r="B79" s="21">
        <v>84325322</v>
      </c>
      <c r="C79" s="5">
        <v>42.834681370757927</v>
      </c>
      <c r="D79">
        <v>21</v>
      </c>
      <c r="E79" s="65">
        <f>VLOOKUP(B79,'SKU List'!$A$6:$C$11,3,1)</f>
        <v>35.552999999999997</v>
      </c>
      <c r="F79" s="140">
        <f t="shared" si="1"/>
        <v>0.20481200941574354</v>
      </c>
    </row>
    <row r="80" spans="1:6" ht="15" customHeight="1" x14ac:dyDescent="0.25">
      <c r="A80" s="22">
        <v>42748</v>
      </c>
      <c r="B80" s="21" t="s">
        <v>35</v>
      </c>
      <c r="C80" s="5">
        <v>65.719787313253022</v>
      </c>
      <c r="D80">
        <v>34</v>
      </c>
      <c r="E80" s="65">
        <f>VLOOKUP(B80,'SKU List'!$A$6:$C$11,3,1)</f>
        <v>50.79</v>
      </c>
      <c r="F80" s="140">
        <f t="shared" si="1"/>
        <v>0.29395131548046904</v>
      </c>
    </row>
    <row r="81" spans="1:6" ht="15" customHeight="1" x14ac:dyDescent="0.25">
      <c r="A81" s="22">
        <v>42748</v>
      </c>
      <c r="B81" s="21" t="s">
        <v>36</v>
      </c>
      <c r="C81" s="5">
        <v>61.165490067257117</v>
      </c>
      <c r="D81">
        <v>38</v>
      </c>
      <c r="E81" s="65">
        <f>VLOOKUP(B81,'SKU List'!$A$6:$C$11,3,1)</f>
        <v>50.79</v>
      </c>
      <c r="F81" s="140">
        <f t="shared" si="1"/>
        <v>0.20428214347818702</v>
      </c>
    </row>
    <row r="82" spans="1:6" x14ac:dyDescent="0.25">
      <c r="A82" s="22">
        <v>42749</v>
      </c>
      <c r="B82" s="21" t="s">
        <v>41</v>
      </c>
      <c r="C82" s="5">
        <v>65.32698034665782</v>
      </c>
      <c r="D82">
        <v>37</v>
      </c>
      <c r="E82" s="65">
        <f>VLOOKUP(B82,'SKU List'!$A$6:$C$11,3,1)</f>
        <v>50.79</v>
      </c>
      <c r="F82" s="140">
        <f t="shared" si="1"/>
        <v>0.28621737244847056</v>
      </c>
    </row>
    <row r="83" spans="1:6" ht="15" customHeight="1" x14ac:dyDescent="0.25">
      <c r="A83" s="22">
        <v>42749</v>
      </c>
      <c r="B83" s="21" t="s">
        <v>33</v>
      </c>
      <c r="C83" s="5">
        <v>56.263875030056134</v>
      </c>
      <c r="D83">
        <v>29</v>
      </c>
      <c r="E83" s="65">
        <f>VLOOKUP(B83,'SKU List'!$A$6:$C$11,3,1)</f>
        <v>45.710999999999999</v>
      </c>
      <c r="F83" s="140">
        <f t="shared" si="1"/>
        <v>0.23086073439776281</v>
      </c>
    </row>
    <row r="84" spans="1:6" ht="15" customHeight="1" x14ac:dyDescent="0.25">
      <c r="A84" s="22">
        <v>42749</v>
      </c>
      <c r="B84" s="21" t="s">
        <v>34</v>
      </c>
      <c r="C84" s="5">
        <v>48.87082256333462</v>
      </c>
      <c r="D84">
        <v>35</v>
      </c>
      <c r="E84" s="65">
        <f>VLOOKUP(B84,'SKU List'!$A$6:$C$11,3,1)</f>
        <v>40.632000000000005</v>
      </c>
      <c r="F84" s="140">
        <f t="shared" si="1"/>
        <v>0.20276684788675464</v>
      </c>
    </row>
    <row r="85" spans="1:6" ht="15" customHeight="1" x14ac:dyDescent="0.25">
      <c r="A85" s="22">
        <v>42749</v>
      </c>
      <c r="B85" s="21">
        <v>84325322</v>
      </c>
      <c r="C85" s="5">
        <v>43.764765170539455</v>
      </c>
      <c r="D85">
        <v>22</v>
      </c>
      <c r="E85" s="65">
        <f>VLOOKUP(B85,'SKU List'!$A$6:$C$11,3,1)</f>
        <v>35.552999999999997</v>
      </c>
      <c r="F85" s="140">
        <f t="shared" si="1"/>
        <v>0.23097249656961322</v>
      </c>
    </row>
    <row r="86" spans="1:6" ht="15" customHeight="1" x14ac:dyDescent="0.25">
      <c r="A86" s="22">
        <v>42749</v>
      </c>
      <c r="B86" s="21" t="s">
        <v>35</v>
      </c>
      <c r="C86" s="5">
        <v>63.161660857084442</v>
      </c>
      <c r="D86">
        <v>39</v>
      </c>
      <c r="E86" s="65">
        <f>VLOOKUP(B86,'SKU List'!$A$6:$C$11,3,1)</f>
        <v>50.79</v>
      </c>
      <c r="F86" s="140">
        <f t="shared" si="1"/>
        <v>0.2435845807655925</v>
      </c>
    </row>
    <row r="87" spans="1:6" ht="15" customHeight="1" x14ac:dyDescent="0.25">
      <c r="A87" s="22">
        <v>42749</v>
      </c>
      <c r="B87" s="21" t="s">
        <v>36</v>
      </c>
      <c r="C87" s="5">
        <v>59.397145275114269</v>
      </c>
      <c r="D87">
        <v>39</v>
      </c>
      <c r="E87" s="65">
        <f>VLOOKUP(B87,'SKU List'!$A$6:$C$11,3,1)</f>
        <v>50.79</v>
      </c>
      <c r="F87" s="140">
        <f t="shared" si="1"/>
        <v>0.16946535292605375</v>
      </c>
    </row>
    <row r="88" spans="1:6" x14ac:dyDescent="0.25">
      <c r="A88" s="22">
        <v>42750</v>
      </c>
      <c r="B88" s="21" t="s">
        <v>41</v>
      </c>
      <c r="C88" s="5">
        <v>62.57323106962447</v>
      </c>
      <c r="D88">
        <v>44</v>
      </c>
      <c r="E88" s="65">
        <f>VLOOKUP(B88,'SKU List'!$A$6:$C$11,3,1)</f>
        <v>50.79</v>
      </c>
      <c r="F88" s="140">
        <f t="shared" si="1"/>
        <v>0.23199903661398841</v>
      </c>
    </row>
    <row r="89" spans="1:6" ht="15" customHeight="1" x14ac:dyDescent="0.25">
      <c r="A89" s="22">
        <v>42750</v>
      </c>
      <c r="B89" s="21" t="s">
        <v>33</v>
      </c>
      <c r="C89" s="5">
        <v>56.024474170354836</v>
      </c>
      <c r="D89">
        <v>30</v>
      </c>
      <c r="E89" s="65">
        <f>VLOOKUP(B89,'SKU List'!$A$6:$C$11,3,1)</f>
        <v>45.710999999999999</v>
      </c>
      <c r="F89" s="140">
        <f t="shared" si="1"/>
        <v>0.22562346416299878</v>
      </c>
    </row>
    <row r="90" spans="1:6" ht="15" customHeight="1" x14ac:dyDescent="0.25">
      <c r="A90" s="22">
        <v>42750</v>
      </c>
      <c r="B90" s="21" t="s">
        <v>34</v>
      </c>
      <c r="C90" s="5">
        <v>46.491991604987803</v>
      </c>
      <c r="D90">
        <v>39</v>
      </c>
      <c r="E90" s="65">
        <f>VLOOKUP(B90,'SKU List'!$A$6:$C$11,3,1)</f>
        <v>40.632000000000005</v>
      </c>
      <c r="F90" s="140">
        <f t="shared" si="1"/>
        <v>0.14422109679532874</v>
      </c>
    </row>
    <row r="91" spans="1:6" ht="15" customHeight="1" x14ac:dyDescent="0.25">
      <c r="A91" s="22">
        <v>42750</v>
      </c>
      <c r="B91" s="21">
        <v>84325322</v>
      </c>
      <c r="C91" s="5">
        <v>42.835635169054243</v>
      </c>
      <c r="D91">
        <v>20</v>
      </c>
      <c r="E91" s="65">
        <f>VLOOKUP(B91,'SKU List'!$A$6:$C$11,3,1)</f>
        <v>35.552999999999997</v>
      </c>
      <c r="F91" s="140">
        <f t="shared" si="1"/>
        <v>0.20483883692105437</v>
      </c>
    </row>
    <row r="92" spans="1:6" ht="15" customHeight="1" x14ac:dyDescent="0.25">
      <c r="A92" s="22">
        <v>42750</v>
      </c>
      <c r="B92" s="21" t="s">
        <v>35</v>
      </c>
      <c r="C92" s="5">
        <v>61.38267194363128</v>
      </c>
      <c r="D92">
        <v>41</v>
      </c>
      <c r="E92" s="65">
        <f>VLOOKUP(B92,'SKU List'!$A$6:$C$11,3,1)</f>
        <v>50.79</v>
      </c>
      <c r="F92" s="140">
        <f t="shared" si="1"/>
        <v>0.20855821901223234</v>
      </c>
    </row>
    <row r="93" spans="1:6" ht="15" customHeight="1" x14ac:dyDescent="0.25">
      <c r="A93" s="22">
        <v>42750</v>
      </c>
      <c r="B93" s="21" t="s">
        <v>36</v>
      </c>
      <c r="C93" s="5">
        <v>63.29901502931493</v>
      </c>
      <c r="D93">
        <v>41</v>
      </c>
      <c r="E93" s="65">
        <f>VLOOKUP(B93,'SKU List'!$A$6:$C$11,3,1)</f>
        <v>50.79</v>
      </c>
      <c r="F93" s="140">
        <f t="shared" si="1"/>
        <v>0.24628893540687008</v>
      </c>
    </row>
    <row r="94" spans="1:6" x14ac:dyDescent="0.25">
      <c r="A94" s="22">
        <v>42751</v>
      </c>
      <c r="B94" s="21" t="s">
        <v>41</v>
      </c>
      <c r="C94" s="5">
        <v>59.589041499382276</v>
      </c>
      <c r="D94">
        <v>34</v>
      </c>
      <c r="E94" s="65">
        <f>VLOOKUP(B94,'SKU List'!$A$6:$C$11,3,1)</f>
        <v>50.79</v>
      </c>
      <c r="F94" s="140">
        <f t="shared" si="1"/>
        <v>0.17324358140150181</v>
      </c>
    </row>
    <row r="95" spans="1:6" ht="15" customHeight="1" x14ac:dyDescent="0.25">
      <c r="A95" s="22">
        <v>42751</v>
      </c>
      <c r="B95" s="21" t="s">
        <v>33</v>
      </c>
      <c r="C95" s="5">
        <v>52.559535608343644</v>
      </c>
      <c r="D95">
        <v>27</v>
      </c>
      <c r="E95" s="65">
        <f>VLOOKUP(B95,'SKU List'!$A$6:$C$11,3,1)</f>
        <v>45.710999999999999</v>
      </c>
      <c r="F95" s="140">
        <f t="shared" si="1"/>
        <v>0.14982248492362113</v>
      </c>
    </row>
    <row r="96" spans="1:6" ht="15" customHeight="1" x14ac:dyDescent="0.25">
      <c r="A96" s="22">
        <v>42751</v>
      </c>
      <c r="B96" s="21" t="s">
        <v>34</v>
      </c>
      <c r="C96" s="5">
        <v>48.389810985557538</v>
      </c>
      <c r="D96">
        <v>43</v>
      </c>
      <c r="E96" s="65">
        <f>VLOOKUP(B96,'SKU List'!$A$6:$C$11,3,1)</f>
        <v>40.632000000000005</v>
      </c>
      <c r="F96" s="140">
        <f t="shared" si="1"/>
        <v>0.1909286027160251</v>
      </c>
    </row>
    <row r="97" spans="1:6" ht="15" customHeight="1" x14ac:dyDescent="0.25">
      <c r="A97" s="22">
        <v>42751</v>
      </c>
      <c r="B97" s="21">
        <v>84325322</v>
      </c>
      <c r="C97" s="5">
        <v>45.559422871272311</v>
      </c>
      <c r="D97">
        <v>21</v>
      </c>
      <c r="E97" s="65">
        <f>VLOOKUP(B97,'SKU List'!$A$6:$C$11,3,1)</f>
        <v>35.552999999999997</v>
      </c>
      <c r="F97" s="140">
        <f t="shared" si="1"/>
        <v>0.28145087253599738</v>
      </c>
    </row>
    <row r="98" spans="1:6" ht="15" customHeight="1" x14ac:dyDescent="0.25">
      <c r="A98" s="22">
        <v>42751</v>
      </c>
      <c r="B98" s="21" t="s">
        <v>35</v>
      </c>
      <c r="C98" s="5">
        <v>56.117105882208726</v>
      </c>
      <c r="D98">
        <v>44</v>
      </c>
      <c r="E98" s="65">
        <f>VLOOKUP(B98,'SKU List'!$A$6:$C$11,3,1)</f>
        <v>50.79</v>
      </c>
      <c r="F98" s="140">
        <f t="shared" si="1"/>
        <v>0.10488493566073492</v>
      </c>
    </row>
    <row r="99" spans="1:6" ht="15" customHeight="1" x14ac:dyDescent="0.25">
      <c r="A99" s="22">
        <v>42751</v>
      </c>
      <c r="B99" s="21" t="s">
        <v>36</v>
      </c>
      <c r="C99" s="5">
        <v>61.143793840332215</v>
      </c>
      <c r="D99">
        <v>36</v>
      </c>
      <c r="E99" s="65">
        <f>VLOOKUP(B99,'SKU List'!$A$6:$C$11,3,1)</f>
        <v>50.79</v>
      </c>
      <c r="F99" s="140">
        <f t="shared" si="1"/>
        <v>0.20385496830738759</v>
      </c>
    </row>
    <row r="100" spans="1:6" x14ac:dyDescent="0.25">
      <c r="A100" s="22">
        <v>42752</v>
      </c>
      <c r="B100" s="21" t="s">
        <v>41</v>
      </c>
      <c r="C100" s="5">
        <v>60.162793419310134</v>
      </c>
      <c r="D100">
        <v>44</v>
      </c>
      <c r="E100" s="65">
        <f>VLOOKUP(B100,'SKU List'!$A$6:$C$11,3,1)</f>
        <v>50.79</v>
      </c>
      <c r="F100" s="140">
        <f t="shared" si="1"/>
        <v>0.18454013426481858</v>
      </c>
    </row>
    <row r="101" spans="1:6" ht="15" customHeight="1" x14ac:dyDescent="0.25">
      <c r="A101" s="22">
        <v>42752</v>
      </c>
      <c r="B101" s="21" t="s">
        <v>33</v>
      </c>
      <c r="C101" s="5">
        <v>56.009770380294313</v>
      </c>
      <c r="D101">
        <v>26</v>
      </c>
      <c r="E101" s="65">
        <f>VLOOKUP(B101,'SKU List'!$A$6:$C$11,3,1)</f>
        <v>45.710999999999999</v>
      </c>
      <c r="F101" s="140">
        <f t="shared" si="1"/>
        <v>0.22530179563549943</v>
      </c>
    </row>
    <row r="102" spans="1:6" ht="15" customHeight="1" x14ac:dyDescent="0.25">
      <c r="A102" s="22">
        <v>42752</v>
      </c>
      <c r="B102" s="21" t="s">
        <v>34</v>
      </c>
      <c r="C102" s="5">
        <v>47.978556456310123</v>
      </c>
      <c r="D102">
        <v>46</v>
      </c>
      <c r="E102" s="65">
        <f>VLOOKUP(B102,'SKU List'!$A$6:$C$11,3,1)</f>
        <v>40.632000000000005</v>
      </c>
      <c r="F102" s="140">
        <f t="shared" si="1"/>
        <v>0.18080715830651006</v>
      </c>
    </row>
    <row r="103" spans="1:6" ht="15" customHeight="1" x14ac:dyDescent="0.25">
      <c r="A103" s="22">
        <v>42752</v>
      </c>
      <c r="B103" s="21">
        <v>84325322</v>
      </c>
      <c r="C103" s="5">
        <v>39.528059634936206</v>
      </c>
      <c r="D103">
        <v>24</v>
      </c>
      <c r="E103" s="65">
        <f>VLOOKUP(B103,'SKU List'!$A$6:$C$11,3,1)</f>
        <v>35.552999999999997</v>
      </c>
      <c r="F103" s="140">
        <f t="shared" si="1"/>
        <v>0.11180658833111717</v>
      </c>
    </row>
    <row r="104" spans="1:6" ht="15" customHeight="1" x14ac:dyDescent="0.25">
      <c r="A104" s="22">
        <v>42752</v>
      </c>
      <c r="B104" s="21" t="s">
        <v>35</v>
      </c>
      <c r="C104" s="5">
        <v>60.800243513346068</v>
      </c>
      <c r="D104">
        <v>42</v>
      </c>
      <c r="E104" s="65">
        <f>VLOOKUP(B104,'SKU List'!$A$6:$C$11,3,1)</f>
        <v>50.79</v>
      </c>
      <c r="F104" s="140">
        <f t="shared" si="1"/>
        <v>0.19709083507277159</v>
      </c>
    </row>
    <row r="105" spans="1:6" ht="15" customHeight="1" x14ac:dyDescent="0.25">
      <c r="A105" s="22">
        <v>42752</v>
      </c>
      <c r="B105" s="21" t="s">
        <v>36</v>
      </c>
      <c r="C105" s="5">
        <v>62.465706523290031</v>
      </c>
      <c r="D105">
        <v>33</v>
      </c>
      <c r="E105" s="65">
        <f>VLOOKUP(B105,'SKU List'!$A$6:$C$11,3,1)</f>
        <v>50.79</v>
      </c>
      <c r="F105" s="140">
        <f t="shared" si="1"/>
        <v>0.22988199494565922</v>
      </c>
    </row>
    <row r="106" spans="1:6" x14ac:dyDescent="0.25">
      <c r="A106" s="22">
        <v>42753</v>
      </c>
      <c r="B106" s="21" t="s">
        <v>41</v>
      </c>
      <c r="C106" s="5">
        <v>58.062565988295908</v>
      </c>
      <c r="D106">
        <v>37</v>
      </c>
      <c r="E106" s="65">
        <f>VLOOKUP(B106,'SKU List'!$A$6:$C$11,3,1)</f>
        <v>50.79</v>
      </c>
      <c r="F106" s="140">
        <f t="shared" si="1"/>
        <v>0.14318893459925003</v>
      </c>
    </row>
    <row r="107" spans="1:6" ht="15" customHeight="1" x14ac:dyDescent="0.25">
      <c r="A107" s="22">
        <v>42753</v>
      </c>
      <c r="B107" s="21" t="s">
        <v>33</v>
      </c>
      <c r="C107" s="5">
        <v>54.425971290541767</v>
      </c>
      <c r="D107">
        <v>29</v>
      </c>
      <c r="E107" s="65">
        <f>VLOOKUP(B107,'SKU List'!$A$6:$C$11,3,1)</f>
        <v>45.710999999999999</v>
      </c>
      <c r="F107" s="140">
        <f t="shared" si="1"/>
        <v>0.19065370021530417</v>
      </c>
    </row>
    <row r="108" spans="1:6" ht="15" customHeight="1" x14ac:dyDescent="0.25">
      <c r="A108" s="22">
        <v>42753</v>
      </c>
      <c r="B108" s="21" t="s">
        <v>34</v>
      </c>
      <c r="C108" s="5">
        <v>46.261883854706163</v>
      </c>
      <c r="D108">
        <v>35</v>
      </c>
      <c r="E108" s="65">
        <f>VLOOKUP(B108,'SKU List'!$A$6:$C$11,3,1)</f>
        <v>40.632000000000005</v>
      </c>
      <c r="F108" s="140">
        <f t="shared" si="1"/>
        <v>0.13855788183466619</v>
      </c>
    </row>
    <row r="109" spans="1:6" ht="15" customHeight="1" x14ac:dyDescent="0.25">
      <c r="A109" s="22">
        <v>42753</v>
      </c>
      <c r="B109" s="21">
        <v>84325322</v>
      </c>
      <c r="C109" s="5">
        <v>41.204114098542561</v>
      </c>
      <c r="D109">
        <v>19</v>
      </c>
      <c r="E109" s="65">
        <f>VLOOKUP(B109,'SKU List'!$A$6:$C$11,3,1)</f>
        <v>35.552999999999997</v>
      </c>
      <c r="F109" s="140">
        <f t="shared" si="1"/>
        <v>0.15894900848149424</v>
      </c>
    </row>
    <row r="110" spans="1:6" ht="15" customHeight="1" x14ac:dyDescent="0.25">
      <c r="A110" s="22">
        <v>42753</v>
      </c>
      <c r="B110" s="21" t="s">
        <v>35</v>
      </c>
      <c r="C110" s="5">
        <v>62.844203800576629</v>
      </c>
      <c r="D110">
        <v>44</v>
      </c>
      <c r="E110" s="65">
        <f>VLOOKUP(B110,'SKU List'!$A$6:$C$11,3,1)</f>
        <v>50.79</v>
      </c>
      <c r="F110" s="140">
        <f t="shared" si="1"/>
        <v>0.23733419571916972</v>
      </c>
    </row>
    <row r="111" spans="1:6" ht="15" customHeight="1" x14ac:dyDescent="0.25">
      <c r="A111" s="22">
        <v>42753</v>
      </c>
      <c r="B111" s="21" t="s">
        <v>36</v>
      </c>
      <c r="C111" s="5">
        <v>60.343237062906013</v>
      </c>
      <c r="D111">
        <v>37</v>
      </c>
      <c r="E111" s="65">
        <f>VLOOKUP(B111,'SKU List'!$A$6:$C$11,3,1)</f>
        <v>50.79</v>
      </c>
      <c r="F111" s="140">
        <f t="shared" si="1"/>
        <v>0.18809287385127021</v>
      </c>
    </row>
    <row r="112" spans="1:6" x14ac:dyDescent="0.25">
      <c r="A112" s="22">
        <v>42754</v>
      </c>
      <c r="B112" s="21" t="s">
        <v>41</v>
      </c>
      <c r="C112" s="5">
        <v>63.077221826807921</v>
      </c>
      <c r="D112">
        <v>38</v>
      </c>
      <c r="E112" s="65">
        <f>VLOOKUP(B112,'SKU List'!$A$6:$C$11,3,1)</f>
        <v>50.79</v>
      </c>
      <c r="F112" s="140">
        <f t="shared" si="1"/>
        <v>0.24192206786390869</v>
      </c>
    </row>
    <row r="113" spans="1:6" ht="15" customHeight="1" x14ac:dyDescent="0.25">
      <c r="A113" s="22">
        <v>42754</v>
      </c>
      <c r="B113" s="21" t="s">
        <v>33</v>
      </c>
      <c r="C113" s="5">
        <v>56.510108045748154</v>
      </c>
      <c r="D113">
        <v>32</v>
      </c>
      <c r="E113" s="65">
        <f>VLOOKUP(B113,'SKU List'!$A$6:$C$11,3,1)</f>
        <v>45.710999999999999</v>
      </c>
      <c r="F113" s="140">
        <f t="shared" si="1"/>
        <v>0.23624746878756003</v>
      </c>
    </row>
    <row r="114" spans="1:6" ht="15" customHeight="1" x14ac:dyDescent="0.25">
      <c r="A114" s="22">
        <v>42754</v>
      </c>
      <c r="B114" s="21" t="s">
        <v>34</v>
      </c>
      <c r="C114" s="5">
        <v>47.609347994178727</v>
      </c>
      <c r="D114">
        <v>45</v>
      </c>
      <c r="E114" s="65">
        <f>VLOOKUP(B114,'SKU List'!$A$6:$C$11,3,1)</f>
        <v>40.632000000000005</v>
      </c>
      <c r="F114" s="140">
        <f t="shared" si="1"/>
        <v>0.17172051570630834</v>
      </c>
    </row>
    <row r="115" spans="1:6" ht="15" customHeight="1" x14ac:dyDescent="0.25">
      <c r="A115" s="22">
        <v>42754</v>
      </c>
      <c r="B115" s="21">
        <v>84325322</v>
      </c>
      <c r="C115" s="5">
        <v>45.484999492579007</v>
      </c>
      <c r="D115">
        <v>19</v>
      </c>
      <c r="E115" s="65">
        <f>VLOOKUP(B115,'SKU List'!$A$6:$C$11,3,1)</f>
        <v>35.552999999999997</v>
      </c>
      <c r="F115" s="140">
        <f t="shared" si="1"/>
        <v>0.27935756455373695</v>
      </c>
    </row>
    <row r="116" spans="1:6" ht="15" customHeight="1" x14ac:dyDescent="0.25">
      <c r="A116" s="22">
        <v>42754</v>
      </c>
      <c r="B116" s="21" t="s">
        <v>35</v>
      </c>
      <c r="C116" s="5">
        <v>56.605351986695375</v>
      </c>
      <c r="D116">
        <v>41</v>
      </c>
      <c r="E116" s="65">
        <f>VLOOKUP(B116,'SKU List'!$A$6:$C$11,3,1)</f>
        <v>50.79</v>
      </c>
      <c r="F116" s="140">
        <f t="shared" si="1"/>
        <v>0.11449797177978689</v>
      </c>
    </row>
    <row r="117" spans="1:6" ht="15" customHeight="1" x14ac:dyDescent="0.25">
      <c r="A117" s="22">
        <v>42754</v>
      </c>
      <c r="B117" s="21" t="s">
        <v>36</v>
      </c>
      <c r="C117" s="5">
        <v>61.220599058380074</v>
      </c>
      <c r="D117">
        <v>35</v>
      </c>
      <c r="E117" s="65">
        <f>VLOOKUP(B117,'SKU List'!$A$6:$C$11,3,1)</f>
        <v>50.79</v>
      </c>
      <c r="F117" s="140">
        <f t="shared" si="1"/>
        <v>0.20536717972790067</v>
      </c>
    </row>
    <row r="118" spans="1:6" x14ac:dyDescent="0.25">
      <c r="A118" s="22">
        <v>42755</v>
      </c>
      <c r="B118" s="21" t="s">
        <v>41</v>
      </c>
      <c r="C118" s="5">
        <v>61.084198457067814</v>
      </c>
      <c r="D118">
        <v>44</v>
      </c>
      <c r="E118" s="65">
        <f>VLOOKUP(B118,'SKU List'!$A$6:$C$11,3,1)</f>
        <v>50.79</v>
      </c>
      <c r="F118" s="140">
        <f t="shared" si="1"/>
        <v>0.20268159986351278</v>
      </c>
    </row>
    <row r="119" spans="1:6" ht="15" customHeight="1" x14ac:dyDescent="0.25">
      <c r="A119" s="22">
        <v>42755</v>
      </c>
      <c r="B119" s="21" t="s">
        <v>33</v>
      </c>
      <c r="C119" s="5">
        <v>58.251470450236191</v>
      </c>
      <c r="D119">
        <v>27</v>
      </c>
      <c r="E119" s="65">
        <f>VLOOKUP(B119,'SKU List'!$A$6:$C$11,3,1)</f>
        <v>45.710999999999999</v>
      </c>
      <c r="F119" s="140">
        <f t="shared" si="1"/>
        <v>0.27434250946678462</v>
      </c>
    </row>
    <row r="120" spans="1:6" ht="15" customHeight="1" x14ac:dyDescent="0.25">
      <c r="A120" s="22">
        <v>42755</v>
      </c>
      <c r="B120" s="21" t="s">
        <v>34</v>
      </c>
      <c r="C120" s="5">
        <v>52.045462104774032</v>
      </c>
      <c r="D120">
        <v>36</v>
      </c>
      <c r="E120" s="65">
        <f>VLOOKUP(B120,'SKU List'!$A$6:$C$11,3,1)</f>
        <v>40.632000000000005</v>
      </c>
      <c r="F120" s="140">
        <f t="shared" si="1"/>
        <v>0.28089835855419437</v>
      </c>
    </row>
    <row r="121" spans="1:6" ht="15" customHeight="1" x14ac:dyDescent="0.25">
      <c r="A121" s="22">
        <v>42755</v>
      </c>
      <c r="B121" s="21">
        <v>84325322</v>
      </c>
      <c r="C121" s="5">
        <v>43.958335899143648</v>
      </c>
      <c r="D121">
        <v>24</v>
      </c>
      <c r="E121" s="65">
        <f>VLOOKUP(B121,'SKU List'!$A$6:$C$11,3,1)</f>
        <v>35.552999999999997</v>
      </c>
      <c r="F121" s="140">
        <f t="shared" si="1"/>
        <v>0.2364170646399362</v>
      </c>
    </row>
    <row r="122" spans="1:6" ht="15" customHeight="1" x14ac:dyDescent="0.25">
      <c r="A122" s="22">
        <v>42755</v>
      </c>
      <c r="B122" s="21" t="s">
        <v>35</v>
      </c>
      <c r="C122" s="5">
        <v>65.554796695149136</v>
      </c>
      <c r="D122">
        <v>39</v>
      </c>
      <c r="E122" s="65">
        <f>VLOOKUP(B122,'SKU List'!$A$6:$C$11,3,1)</f>
        <v>50.79</v>
      </c>
      <c r="F122" s="140">
        <f t="shared" si="1"/>
        <v>0.29070282920159751</v>
      </c>
    </row>
    <row r="123" spans="1:6" ht="15" customHeight="1" x14ac:dyDescent="0.25">
      <c r="A123" s="22">
        <v>42755</v>
      </c>
      <c r="B123" s="21" t="s">
        <v>36</v>
      </c>
      <c r="C123" s="5">
        <v>56.369884740923638</v>
      </c>
      <c r="D123">
        <v>37</v>
      </c>
      <c r="E123" s="65">
        <f>VLOOKUP(B123,'SKU List'!$A$6:$C$11,3,1)</f>
        <v>50.79</v>
      </c>
      <c r="F123" s="140">
        <f t="shared" si="1"/>
        <v>0.10986187715935497</v>
      </c>
    </row>
    <row r="124" spans="1:6" x14ac:dyDescent="0.25">
      <c r="A124" s="22">
        <v>42756</v>
      </c>
      <c r="B124" s="21" t="s">
        <v>41</v>
      </c>
      <c r="C124" s="5">
        <v>59.286846983338862</v>
      </c>
      <c r="D124">
        <v>42</v>
      </c>
      <c r="E124" s="65">
        <f>VLOOKUP(B124,'SKU List'!$A$6:$C$11,3,1)</f>
        <v>50.79</v>
      </c>
      <c r="F124" s="140">
        <f t="shared" si="1"/>
        <v>0.16729369921911524</v>
      </c>
    </row>
    <row r="125" spans="1:6" ht="15" customHeight="1" x14ac:dyDescent="0.25">
      <c r="A125" s="22">
        <v>42756</v>
      </c>
      <c r="B125" s="21" t="s">
        <v>33</v>
      </c>
      <c r="C125" s="5">
        <v>55.980315116644498</v>
      </c>
      <c r="D125">
        <v>25</v>
      </c>
      <c r="E125" s="65">
        <f>VLOOKUP(B125,'SKU List'!$A$6:$C$11,3,1)</f>
        <v>45.710999999999999</v>
      </c>
      <c r="F125" s="140">
        <f t="shared" si="1"/>
        <v>0.22465741542833234</v>
      </c>
    </row>
    <row r="126" spans="1:6" ht="15" customHeight="1" x14ac:dyDescent="0.25">
      <c r="A126" s="22">
        <v>42756</v>
      </c>
      <c r="B126" s="21" t="s">
        <v>34</v>
      </c>
      <c r="C126" s="5">
        <v>51.432581847212184</v>
      </c>
      <c r="D126">
        <v>35</v>
      </c>
      <c r="E126" s="65">
        <f>VLOOKUP(B126,'SKU List'!$A$6:$C$11,3,1)</f>
        <v>40.632000000000005</v>
      </c>
      <c r="F126" s="140">
        <f t="shared" si="1"/>
        <v>0.26581467432595435</v>
      </c>
    </row>
    <row r="127" spans="1:6" ht="15" customHeight="1" x14ac:dyDescent="0.25">
      <c r="A127" s="22">
        <v>42756</v>
      </c>
      <c r="B127" s="21">
        <v>84325322</v>
      </c>
      <c r="C127" s="5">
        <v>44.101675063753859</v>
      </c>
      <c r="D127">
        <v>24</v>
      </c>
      <c r="E127" s="65">
        <f>VLOOKUP(B127,'SKU List'!$A$6:$C$11,3,1)</f>
        <v>35.552999999999997</v>
      </c>
      <c r="F127" s="140">
        <f t="shared" si="1"/>
        <v>0.24044876842330781</v>
      </c>
    </row>
    <row r="128" spans="1:6" ht="15" customHeight="1" x14ac:dyDescent="0.25">
      <c r="A128" s="22">
        <v>42756</v>
      </c>
      <c r="B128" s="21" t="s">
        <v>35</v>
      </c>
      <c r="C128" s="5">
        <v>62.281284295784239</v>
      </c>
      <c r="D128">
        <v>40</v>
      </c>
      <c r="E128" s="65">
        <f>VLOOKUP(B128,'SKU List'!$A$6:$C$11,3,1)</f>
        <v>50.79</v>
      </c>
      <c r="F128" s="140">
        <f t="shared" si="1"/>
        <v>0.22625092135822486</v>
      </c>
    </row>
    <row r="129" spans="1:6" ht="15" customHeight="1" x14ac:dyDescent="0.25">
      <c r="A129" s="22">
        <v>42756</v>
      </c>
      <c r="B129" s="21" t="s">
        <v>36</v>
      </c>
      <c r="C129" s="5">
        <v>56.181115299294071</v>
      </c>
      <c r="D129">
        <v>40</v>
      </c>
      <c r="E129" s="65">
        <f>VLOOKUP(B129,'SKU List'!$A$6:$C$11,3,1)</f>
        <v>50.79</v>
      </c>
      <c r="F129" s="140">
        <f t="shared" si="1"/>
        <v>0.1061452116419388</v>
      </c>
    </row>
    <row r="130" spans="1:6" x14ac:dyDescent="0.25">
      <c r="A130" s="22">
        <v>42757</v>
      </c>
      <c r="B130" s="21" t="s">
        <v>41</v>
      </c>
      <c r="C130" s="5">
        <v>58.00582303479861</v>
      </c>
      <c r="D130">
        <v>38</v>
      </c>
      <c r="E130" s="65">
        <f>VLOOKUP(B130,'SKU List'!$A$6:$C$11,3,1)</f>
        <v>50.79</v>
      </c>
      <c r="F130" s="140">
        <f t="shared" si="1"/>
        <v>0.14207172740300475</v>
      </c>
    </row>
    <row r="131" spans="1:6" ht="15" customHeight="1" x14ac:dyDescent="0.25">
      <c r="A131" s="22">
        <v>42757</v>
      </c>
      <c r="B131" s="21" t="s">
        <v>33</v>
      </c>
      <c r="C131" s="5">
        <v>58.524030996125752</v>
      </c>
      <c r="D131">
        <v>28</v>
      </c>
      <c r="E131" s="65">
        <f>VLOOKUP(B131,'SKU List'!$A$6:$C$11,3,1)</f>
        <v>45.710999999999999</v>
      </c>
      <c r="F131" s="140">
        <f t="shared" si="1"/>
        <v>0.28030519997649916</v>
      </c>
    </row>
    <row r="132" spans="1:6" ht="15" customHeight="1" x14ac:dyDescent="0.25">
      <c r="A132" s="22">
        <v>42757</v>
      </c>
      <c r="B132" s="21" t="s">
        <v>34</v>
      </c>
      <c r="C132" s="5">
        <v>51.091743661904523</v>
      </c>
      <c r="D132">
        <v>38</v>
      </c>
      <c r="E132" s="65">
        <f>VLOOKUP(B132,'SKU List'!$A$6:$C$11,3,1)</f>
        <v>40.632000000000005</v>
      </c>
      <c r="F132" s="140">
        <f t="shared" si="1"/>
        <v>0.25742625669188118</v>
      </c>
    </row>
    <row r="133" spans="1:6" ht="15" customHeight="1" x14ac:dyDescent="0.25">
      <c r="A133" s="22">
        <v>42757</v>
      </c>
      <c r="B133" s="21">
        <v>84325322</v>
      </c>
      <c r="C133" s="5">
        <v>41.784834986288672</v>
      </c>
      <c r="D133">
        <v>24</v>
      </c>
      <c r="E133" s="65">
        <f>VLOOKUP(B133,'SKU List'!$A$6:$C$11,3,1)</f>
        <v>35.552999999999997</v>
      </c>
      <c r="F133" s="140">
        <f t="shared" ref="F133:F196" si="2">(C133-E133)/E133</f>
        <v>0.17528295745193584</v>
      </c>
    </row>
    <row r="134" spans="1:6" ht="15" customHeight="1" x14ac:dyDescent="0.25">
      <c r="A134" s="22">
        <v>42757</v>
      </c>
      <c r="B134" s="21" t="s">
        <v>35</v>
      </c>
      <c r="C134" s="5">
        <v>60.190047229540141</v>
      </c>
      <c r="D134">
        <v>39</v>
      </c>
      <c r="E134" s="65">
        <f>VLOOKUP(B134,'SKU List'!$A$6:$C$11,3,1)</f>
        <v>50.79</v>
      </c>
      <c r="F134" s="140">
        <f t="shared" si="2"/>
        <v>0.18507673222169999</v>
      </c>
    </row>
    <row r="135" spans="1:6" ht="15" customHeight="1" x14ac:dyDescent="0.25">
      <c r="A135" s="22">
        <v>42757</v>
      </c>
      <c r="B135" s="21" t="s">
        <v>36</v>
      </c>
      <c r="C135" s="5">
        <v>60.151601768579511</v>
      </c>
      <c r="D135">
        <v>43</v>
      </c>
      <c r="E135" s="65">
        <f>VLOOKUP(B135,'SKU List'!$A$6:$C$11,3,1)</f>
        <v>50.79</v>
      </c>
      <c r="F135" s="140">
        <f t="shared" si="2"/>
        <v>0.18431978280329811</v>
      </c>
    </row>
    <row r="136" spans="1:6" x14ac:dyDescent="0.25">
      <c r="A136" s="22">
        <v>42758</v>
      </c>
      <c r="B136" s="21" t="s">
        <v>41</v>
      </c>
      <c r="C136" s="5">
        <v>56.444425403584759</v>
      </c>
      <c r="D136">
        <v>39</v>
      </c>
      <c r="E136" s="65">
        <f>VLOOKUP(B136,'SKU List'!$A$6:$C$11,3,1)</f>
        <v>50.79</v>
      </c>
      <c r="F136" s="140">
        <f t="shared" si="2"/>
        <v>0.11132950194102698</v>
      </c>
    </row>
    <row r="137" spans="1:6" ht="15" customHeight="1" x14ac:dyDescent="0.25">
      <c r="A137" s="22">
        <v>42758</v>
      </c>
      <c r="B137" s="21" t="s">
        <v>33</v>
      </c>
      <c r="C137" s="5">
        <v>53.153757685931822</v>
      </c>
      <c r="D137">
        <v>32</v>
      </c>
      <c r="E137" s="65">
        <f>VLOOKUP(B137,'SKU List'!$A$6:$C$11,3,1)</f>
        <v>45.710999999999999</v>
      </c>
      <c r="F137" s="140">
        <f t="shared" si="2"/>
        <v>0.16282202721296457</v>
      </c>
    </row>
    <row r="138" spans="1:6" ht="15" customHeight="1" x14ac:dyDescent="0.25">
      <c r="A138" s="22">
        <v>42758</v>
      </c>
      <c r="B138" s="21" t="s">
        <v>34</v>
      </c>
      <c r="C138" s="5">
        <v>46.024380248836586</v>
      </c>
      <c r="D138">
        <v>43</v>
      </c>
      <c r="E138" s="65">
        <f>VLOOKUP(B138,'SKU List'!$A$6:$C$11,3,1)</f>
        <v>40.632000000000005</v>
      </c>
      <c r="F138" s="140">
        <f t="shared" si="2"/>
        <v>0.13271264640767327</v>
      </c>
    </row>
    <row r="139" spans="1:6" ht="15" customHeight="1" x14ac:dyDescent="0.25">
      <c r="A139" s="22">
        <v>42758</v>
      </c>
      <c r="B139" s="21">
        <v>84325322</v>
      </c>
      <c r="C139" s="5">
        <v>40.633276648386769</v>
      </c>
      <c r="D139">
        <v>25</v>
      </c>
      <c r="E139" s="65">
        <f>VLOOKUP(B139,'SKU List'!$A$6:$C$11,3,1)</f>
        <v>35.552999999999997</v>
      </c>
      <c r="F139" s="140">
        <f t="shared" si="2"/>
        <v>0.14289305117393108</v>
      </c>
    </row>
    <row r="140" spans="1:6" ht="15" customHeight="1" x14ac:dyDescent="0.25">
      <c r="A140" s="22">
        <v>42758</v>
      </c>
      <c r="B140" s="21" t="s">
        <v>35</v>
      </c>
      <c r="C140" s="5">
        <v>59.99136465035923</v>
      </c>
      <c r="D140">
        <v>35</v>
      </c>
      <c r="E140" s="65">
        <f>VLOOKUP(B140,'SKU List'!$A$6:$C$11,3,1)</f>
        <v>50.79</v>
      </c>
      <c r="F140" s="140">
        <f t="shared" si="2"/>
        <v>0.18116488778025658</v>
      </c>
    </row>
    <row r="141" spans="1:6" ht="15" customHeight="1" x14ac:dyDescent="0.25">
      <c r="A141" s="22">
        <v>42758</v>
      </c>
      <c r="B141" s="21" t="s">
        <v>36</v>
      </c>
      <c r="C141" s="5">
        <v>58.044472328197116</v>
      </c>
      <c r="D141">
        <v>44</v>
      </c>
      <c r="E141" s="65">
        <f>VLOOKUP(B141,'SKU List'!$A$6:$C$11,3,1)</f>
        <v>50.79</v>
      </c>
      <c r="F141" s="140">
        <f t="shared" si="2"/>
        <v>0.14283269006097887</v>
      </c>
    </row>
    <row r="142" spans="1:6" x14ac:dyDescent="0.25">
      <c r="A142" s="22">
        <v>42759</v>
      </c>
      <c r="B142" s="21" t="s">
        <v>41</v>
      </c>
      <c r="C142" s="5">
        <v>57.415876368226563</v>
      </c>
      <c r="D142">
        <v>33</v>
      </c>
      <c r="E142" s="65">
        <f>VLOOKUP(B142,'SKU List'!$A$6:$C$11,3,1)</f>
        <v>50.79</v>
      </c>
      <c r="F142" s="140">
        <f t="shared" si="2"/>
        <v>0.13045631754728418</v>
      </c>
    </row>
    <row r="143" spans="1:6" ht="15" customHeight="1" x14ac:dyDescent="0.25">
      <c r="A143" s="22">
        <v>42759</v>
      </c>
      <c r="B143" s="21" t="s">
        <v>33</v>
      </c>
      <c r="C143" s="5">
        <v>51.784101985272287</v>
      </c>
      <c r="D143">
        <v>25</v>
      </c>
      <c r="E143" s="65">
        <f>VLOOKUP(B143,'SKU List'!$A$6:$C$11,3,1)</f>
        <v>45.710999999999999</v>
      </c>
      <c r="F143" s="140">
        <f t="shared" si="2"/>
        <v>0.13285865514366976</v>
      </c>
    </row>
    <row r="144" spans="1:6" ht="15" customHeight="1" x14ac:dyDescent="0.25">
      <c r="A144" s="22">
        <v>42759</v>
      </c>
      <c r="B144" s="21" t="s">
        <v>34</v>
      </c>
      <c r="C144" s="5">
        <v>45.183211565581715</v>
      </c>
      <c r="D144">
        <v>46</v>
      </c>
      <c r="E144" s="65">
        <f>VLOOKUP(B144,'SKU List'!$A$6:$C$11,3,1)</f>
        <v>40.632000000000005</v>
      </c>
      <c r="F144" s="140">
        <f t="shared" si="2"/>
        <v>0.11201052287806924</v>
      </c>
    </row>
    <row r="145" spans="1:6" ht="15" customHeight="1" x14ac:dyDescent="0.25">
      <c r="A145" s="22">
        <v>42759</v>
      </c>
      <c r="B145" s="21">
        <v>84325322</v>
      </c>
      <c r="C145" s="5">
        <v>43.953706838118528</v>
      </c>
      <c r="D145">
        <v>25</v>
      </c>
      <c r="E145" s="65">
        <f>VLOOKUP(B145,'SKU List'!$A$6:$C$11,3,1)</f>
        <v>35.552999999999997</v>
      </c>
      <c r="F145" s="140">
        <f t="shared" si="2"/>
        <v>0.23628686294035753</v>
      </c>
    </row>
    <row r="146" spans="1:6" ht="15" customHeight="1" x14ac:dyDescent="0.25">
      <c r="A146" s="22">
        <v>42759</v>
      </c>
      <c r="B146" s="21" t="s">
        <v>35</v>
      </c>
      <c r="C146" s="5">
        <v>63.791317832689224</v>
      </c>
      <c r="D146">
        <v>40</v>
      </c>
      <c r="E146" s="65">
        <f>VLOOKUP(B146,'SKU List'!$A$6:$C$11,3,1)</f>
        <v>50.79</v>
      </c>
      <c r="F146" s="140">
        <f t="shared" si="2"/>
        <v>0.25598184352607256</v>
      </c>
    </row>
    <row r="147" spans="1:6" ht="15" customHeight="1" x14ac:dyDescent="0.25">
      <c r="A147" s="22">
        <v>42759</v>
      </c>
      <c r="B147" s="21" t="s">
        <v>36</v>
      </c>
      <c r="C147" s="5">
        <v>59.812403248860704</v>
      </c>
      <c r="D147">
        <v>33</v>
      </c>
      <c r="E147" s="65">
        <f>VLOOKUP(B147,'SKU List'!$A$6:$C$11,3,1)</f>
        <v>50.79</v>
      </c>
      <c r="F147" s="140">
        <f t="shared" si="2"/>
        <v>0.17764133193267781</v>
      </c>
    </row>
    <row r="148" spans="1:6" x14ac:dyDescent="0.25">
      <c r="A148" s="22">
        <v>42760</v>
      </c>
      <c r="B148" s="21" t="s">
        <v>41</v>
      </c>
      <c r="C148" s="5">
        <v>61.327388532613043</v>
      </c>
      <c r="D148">
        <v>38</v>
      </c>
      <c r="E148" s="65">
        <f>VLOOKUP(B148,'SKU List'!$A$6:$C$11,3,1)</f>
        <v>50.79</v>
      </c>
      <c r="F148" s="140">
        <f t="shared" si="2"/>
        <v>0.20746974862400164</v>
      </c>
    </row>
    <row r="149" spans="1:6" ht="15" customHeight="1" x14ac:dyDescent="0.25">
      <c r="A149" s="22">
        <v>42760</v>
      </c>
      <c r="B149" s="21" t="s">
        <v>33</v>
      </c>
      <c r="C149" s="5">
        <v>52.849667650952462</v>
      </c>
      <c r="D149">
        <v>31</v>
      </c>
      <c r="E149" s="65">
        <f>VLOOKUP(B149,'SKU List'!$A$6:$C$11,3,1)</f>
        <v>45.710999999999999</v>
      </c>
      <c r="F149" s="140">
        <f t="shared" si="2"/>
        <v>0.15616957955311553</v>
      </c>
    </row>
    <row r="150" spans="1:6" ht="15" customHeight="1" x14ac:dyDescent="0.25">
      <c r="A150" s="22">
        <v>42760</v>
      </c>
      <c r="B150" s="21" t="s">
        <v>34</v>
      </c>
      <c r="C150" s="5">
        <v>48.183902238666576</v>
      </c>
      <c r="D150">
        <v>48</v>
      </c>
      <c r="E150" s="65">
        <f>VLOOKUP(B150,'SKU List'!$A$6:$C$11,3,1)</f>
        <v>40.632000000000005</v>
      </c>
      <c r="F150" s="140">
        <f t="shared" si="2"/>
        <v>0.18586095291067559</v>
      </c>
    </row>
    <row r="151" spans="1:6" ht="15" customHeight="1" x14ac:dyDescent="0.25">
      <c r="A151" s="22">
        <v>42760</v>
      </c>
      <c r="B151" s="21">
        <v>84325322</v>
      </c>
      <c r="C151" s="5">
        <v>39.849609038947065</v>
      </c>
      <c r="D151">
        <v>20</v>
      </c>
      <c r="E151" s="65">
        <f>VLOOKUP(B151,'SKU List'!$A$6:$C$11,3,1)</f>
        <v>35.552999999999997</v>
      </c>
      <c r="F151" s="140">
        <f t="shared" si="2"/>
        <v>0.12085081537274121</v>
      </c>
    </row>
    <row r="152" spans="1:6" ht="15" customHeight="1" x14ac:dyDescent="0.25">
      <c r="A152" s="22">
        <v>42760</v>
      </c>
      <c r="B152" s="21" t="s">
        <v>35</v>
      </c>
      <c r="C152" s="5">
        <v>58.51031952370878</v>
      </c>
      <c r="D152">
        <v>42</v>
      </c>
      <c r="E152" s="65">
        <f>VLOOKUP(B152,'SKU List'!$A$6:$C$11,3,1)</f>
        <v>50.79</v>
      </c>
      <c r="F152" s="140">
        <f t="shared" si="2"/>
        <v>0.1520047159619764</v>
      </c>
    </row>
    <row r="153" spans="1:6" ht="15" customHeight="1" x14ac:dyDescent="0.25">
      <c r="A153" s="22">
        <v>42760</v>
      </c>
      <c r="B153" s="21" t="s">
        <v>36</v>
      </c>
      <c r="C153" s="5">
        <v>55.903438736712708</v>
      </c>
      <c r="D153">
        <v>35</v>
      </c>
      <c r="E153" s="65">
        <f>VLOOKUP(B153,'SKU List'!$A$6:$C$11,3,1)</f>
        <v>50.79</v>
      </c>
      <c r="F153" s="140">
        <f t="shared" si="2"/>
        <v>0.10067806136469205</v>
      </c>
    </row>
    <row r="154" spans="1:6" x14ac:dyDescent="0.25">
      <c r="A154" s="22">
        <v>42761</v>
      </c>
      <c r="B154" s="21" t="s">
        <v>41</v>
      </c>
      <c r="C154" s="5">
        <v>56.339020060604156</v>
      </c>
      <c r="D154">
        <v>39</v>
      </c>
      <c r="E154" s="65">
        <f>VLOOKUP(B154,'SKU List'!$A$6:$C$11,3,1)</f>
        <v>50.79</v>
      </c>
      <c r="F154" s="140">
        <f t="shared" si="2"/>
        <v>0.10925418508769752</v>
      </c>
    </row>
    <row r="155" spans="1:6" ht="15" customHeight="1" x14ac:dyDescent="0.25">
      <c r="A155" s="22">
        <v>42761</v>
      </c>
      <c r="B155" s="21" t="s">
        <v>33</v>
      </c>
      <c r="C155" s="5">
        <v>52.094544802831315</v>
      </c>
      <c r="D155">
        <v>25</v>
      </c>
      <c r="E155" s="65">
        <f>VLOOKUP(B155,'SKU List'!$A$6:$C$11,3,1)</f>
        <v>45.710999999999999</v>
      </c>
      <c r="F155" s="140">
        <f t="shared" si="2"/>
        <v>0.13965007991142869</v>
      </c>
    </row>
    <row r="156" spans="1:6" ht="15" customHeight="1" x14ac:dyDescent="0.25">
      <c r="A156" s="22">
        <v>42761</v>
      </c>
      <c r="B156" s="21" t="s">
        <v>34</v>
      </c>
      <c r="C156" s="5">
        <v>45.154462117988928</v>
      </c>
      <c r="D156">
        <v>39</v>
      </c>
      <c r="E156" s="65">
        <f>VLOOKUP(B156,'SKU List'!$A$6:$C$11,3,1)</f>
        <v>40.632000000000005</v>
      </c>
      <c r="F156" s="140">
        <f t="shared" si="2"/>
        <v>0.11130296608557103</v>
      </c>
    </row>
    <row r="157" spans="1:6" ht="15" customHeight="1" x14ac:dyDescent="0.25">
      <c r="A157" s="22">
        <v>42761</v>
      </c>
      <c r="B157" s="21">
        <v>84325322</v>
      </c>
      <c r="C157" s="5">
        <v>40.952558411966457</v>
      </c>
      <c r="D157">
        <v>20</v>
      </c>
      <c r="E157" s="65">
        <f>VLOOKUP(B157,'SKU List'!$A$6:$C$11,3,1)</f>
        <v>35.552999999999997</v>
      </c>
      <c r="F157" s="140">
        <f t="shared" si="2"/>
        <v>0.15187349624409924</v>
      </c>
    </row>
    <row r="158" spans="1:6" ht="15" customHeight="1" x14ac:dyDescent="0.25">
      <c r="A158" s="22">
        <v>42761</v>
      </c>
      <c r="B158" s="21" t="s">
        <v>35</v>
      </c>
      <c r="C158" s="5">
        <v>63.330034735864558</v>
      </c>
      <c r="D158">
        <v>40</v>
      </c>
      <c r="E158" s="65">
        <f>VLOOKUP(B158,'SKU List'!$A$6:$C$11,3,1)</f>
        <v>50.79</v>
      </c>
      <c r="F158" s="140">
        <f t="shared" si="2"/>
        <v>0.24689967977681745</v>
      </c>
    </row>
    <row r="159" spans="1:6" ht="15" customHeight="1" x14ac:dyDescent="0.25">
      <c r="A159" s="22">
        <v>42761</v>
      </c>
      <c r="B159" s="21" t="s">
        <v>36</v>
      </c>
      <c r="C159" s="5">
        <v>59.816745262021477</v>
      </c>
      <c r="D159">
        <v>36</v>
      </c>
      <c r="E159" s="65">
        <f>VLOOKUP(B159,'SKU List'!$A$6:$C$11,3,1)</f>
        <v>50.79</v>
      </c>
      <c r="F159" s="140">
        <f t="shared" si="2"/>
        <v>0.17772682146134039</v>
      </c>
    </row>
    <row r="160" spans="1:6" x14ac:dyDescent="0.25">
      <c r="A160" s="22">
        <v>42762</v>
      </c>
      <c r="B160" s="21" t="s">
        <v>41</v>
      </c>
      <c r="C160" s="5">
        <v>65.030601839240049</v>
      </c>
      <c r="D160">
        <v>39</v>
      </c>
      <c r="E160" s="65">
        <f>VLOOKUP(B160,'SKU List'!$A$6:$C$11,3,1)</f>
        <v>50.79</v>
      </c>
      <c r="F160" s="140">
        <f t="shared" si="2"/>
        <v>0.2803820011663723</v>
      </c>
    </row>
    <row r="161" spans="1:6" ht="15" customHeight="1" x14ac:dyDescent="0.25">
      <c r="A161" s="22">
        <v>42762</v>
      </c>
      <c r="B161" s="21" t="s">
        <v>33</v>
      </c>
      <c r="C161" s="5">
        <v>50.7196837897352</v>
      </c>
      <c r="D161">
        <v>33</v>
      </c>
      <c r="E161" s="65">
        <f>VLOOKUP(B161,'SKU List'!$A$6:$C$11,3,1)</f>
        <v>45.710999999999999</v>
      </c>
      <c r="F161" s="140">
        <f t="shared" si="2"/>
        <v>0.10957283344786159</v>
      </c>
    </row>
    <row r="162" spans="1:6" ht="15" customHeight="1" x14ac:dyDescent="0.25">
      <c r="A162" s="22">
        <v>42762</v>
      </c>
      <c r="B162" s="21" t="s">
        <v>34</v>
      </c>
      <c r="C162" s="5">
        <v>48.769508716633808</v>
      </c>
      <c r="D162">
        <v>40</v>
      </c>
      <c r="E162" s="65">
        <f>VLOOKUP(B162,'SKU List'!$A$6:$C$11,3,1)</f>
        <v>40.632000000000005</v>
      </c>
      <c r="F162" s="140">
        <f t="shared" si="2"/>
        <v>0.20027339822390733</v>
      </c>
    </row>
    <row r="163" spans="1:6" ht="15" customHeight="1" x14ac:dyDescent="0.25">
      <c r="A163" s="22">
        <v>42762</v>
      </c>
      <c r="B163" s="21">
        <v>84325322</v>
      </c>
      <c r="C163" s="5">
        <v>41.972981998916673</v>
      </c>
      <c r="D163">
        <v>25</v>
      </c>
      <c r="E163" s="65">
        <f>VLOOKUP(B163,'SKU List'!$A$6:$C$11,3,1)</f>
        <v>35.552999999999997</v>
      </c>
      <c r="F163" s="140">
        <f t="shared" si="2"/>
        <v>0.18057497254568322</v>
      </c>
    </row>
    <row r="164" spans="1:6" ht="15" customHeight="1" x14ac:dyDescent="0.25">
      <c r="A164" s="22">
        <v>42762</v>
      </c>
      <c r="B164" s="21" t="s">
        <v>35</v>
      </c>
      <c r="C164" s="5">
        <v>56.245068060704533</v>
      </c>
      <c r="D164">
        <v>38</v>
      </c>
      <c r="E164" s="65">
        <f>VLOOKUP(B164,'SKU List'!$A$6:$C$11,3,1)</f>
        <v>50.79</v>
      </c>
      <c r="F164" s="140">
        <f t="shared" si="2"/>
        <v>0.10740437213436767</v>
      </c>
    </row>
    <row r="165" spans="1:6" ht="15" customHeight="1" x14ac:dyDescent="0.25">
      <c r="A165" s="22">
        <v>42762</v>
      </c>
      <c r="B165" s="21" t="s">
        <v>36</v>
      </c>
      <c r="C165" s="5">
        <v>64.856787099627127</v>
      </c>
      <c r="D165">
        <v>34</v>
      </c>
      <c r="E165" s="65">
        <f>VLOOKUP(B165,'SKU List'!$A$6:$C$11,3,1)</f>
        <v>50.79</v>
      </c>
      <c r="F165" s="140">
        <f t="shared" si="2"/>
        <v>0.27695977750791745</v>
      </c>
    </row>
    <row r="166" spans="1:6" x14ac:dyDescent="0.25">
      <c r="A166" s="22">
        <v>42763</v>
      </c>
      <c r="B166" s="21" t="s">
        <v>41</v>
      </c>
      <c r="C166" s="5">
        <v>62.868376561636722</v>
      </c>
      <c r="D166">
        <v>42</v>
      </c>
      <c r="E166" s="65">
        <f>VLOOKUP(B166,'SKU List'!$A$6:$C$11,3,1)</f>
        <v>50.79</v>
      </c>
      <c r="F166" s="140">
        <f t="shared" si="2"/>
        <v>0.23781013116040015</v>
      </c>
    </row>
    <row r="167" spans="1:6" ht="15" customHeight="1" x14ac:dyDescent="0.25">
      <c r="A167" s="22">
        <v>42763</v>
      </c>
      <c r="B167" s="21" t="s">
        <v>33</v>
      </c>
      <c r="C167" s="5">
        <v>53.952109194111507</v>
      </c>
      <c r="D167">
        <v>29</v>
      </c>
      <c r="E167" s="65">
        <f>VLOOKUP(B167,'SKU List'!$A$6:$C$11,3,1)</f>
        <v>45.710999999999999</v>
      </c>
      <c r="F167" s="140">
        <f t="shared" si="2"/>
        <v>0.18028722176525364</v>
      </c>
    </row>
    <row r="168" spans="1:6" ht="15" customHeight="1" x14ac:dyDescent="0.25">
      <c r="A168" s="22">
        <v>42763</v>
      </c>
      <c r="B168" s="21" t="s">
        <v>34</v>
      </c>
      <c r="C168" s="5">
        <v>51.974961143078275</v>
      </c>
      <c r="D168">
        <v>41</v>
      </c>
      <c r="E168" s="65">
        <f>VLOOKUP(B168,'SKU List'!$A$6:$C$11,3,1)</f>
        <v>40.632000000000005</v>
      </c>
      <c r="F168" s="140">
        <f t="shared" si="2"/>
        <v>0.27916324923898084</v>
      </c>
    </row>
    <row r="169" spans="1:6" ht="15" customHeight="1" x14ac:dyDescent="0.25">
      <c r="A169" s="22">
        <v>42763</v>
      </c>
      <c r="B169" s="21">
        <v>84325322</v>
      </c>
      <c r="C169" s="5">
        <v>43.082149693194516</v>
      </c>
      <c r="D169">
        <v>23</v>
      </c>
      <c r="E169" s="65">
        <f>VLOOKUP(B169,'SKU List'!$A$6:$C$11,3,1)</f>
        <v>35.552999999999997</v>
      </c>
      <c r="F169" s="140">
        <f t="shared" si="2"/>
        <v>0.21177255627357802</v>
      </c>
    </row>
    <row r="170" spans="1:6" ht="15" customHeight="1" x14ac:dyDescent="0.25">
      <c r="A170" s="22">
        <v>42763</v>
      </c>
      <c r="B170" s="21" t="s">
        <v>35</v>
      </c>
      <c r="C170" s="5">
        <v>57.670021834814293</v>
      </c>
      <c r="D170">
        <v>35</v>
      </c>
      <c r="E170" s="65">
        <f>VLOOKUP(B170,'SKU List'!$A$6:$C$11,3,1)</f>
        <v>50.79</v>
      </c>
      <c r="F170" s="140">
        <f t="shared" si="2"/>
        <v>0.13546016607234285</v>
      </c>
    </row>
    <row r="171" spans="1:6" ht="15" customHeight="1" x14ac:dyDescent="0.25">
      <c r="A171" s="22">
        <v>42763</v>
      </c>
      <c r="B171" s="21" t="s">
        <v>36</v>
      </c>
      <c r="C171" s="5">
        <v>65.455036233364183</v>
      </c>
      <c r="D171">
        <v>34</v>
      </c>
      <c r="E171" s="65">
        <f>VLOOKUP(B171,'SKU List'!$A$6:$C$11,3,1)</f>
        <v>50.79</v>
      </c>
      <c r="F171" s="140">
        <f t="shared" si="2"/>
        <v>0.28873865393510895</v>
      </c>
    </row>
    <row r="172" spans="1:6" x14ac:dyDescent="0.25">
      <c r="A172" s="22">
        <v>42764</v>
      </c>
      <c r="B172" s="21" t="s">
        <v>41</v>
      </c>
      <c r="C172" s="5">
        <v>58.072790781969687</v>
      </c>
      <c r="D172">
        <v>39</v>
      </c>
      <c r="E172" s="65">
        <f>VLOOKUP(B172,'SKU List'!$A$6:$C$11,3,1)</f>
        <v>50.79</v>
      </c>
      <c r="F172" s="140">
        <f t="shared" si="2"/>
        <v>0.14339024969422501</v>
      </c>
    </row>
    <row r="173" spans="1:6" ht="15" customHeight="1" x14ac:dyDescent="0.25">
      <c r="A173" s="22">
        <v>42764</v>
      </c>
      <c r="B173" s="21" t="s">
        <v>33</v>
      </c>
      <c r="C173" s="5">
        <v>59.221543801576956</v>
      </c>
      <c r="D173">
        <v>30</v>
      </c>
      <c r="E173" s="65">
        <f>VLOOKUP(B173,'SKU List'!$A$6:$C$11,3,1)</f>
        <v>45.710999999999999</v>
      </c>
      <c r="F173" s="140">
        <f t="shared" si="2"/>
        <v>0.29556438934998047</v>
      </c>
    </row>
    <row r="174" spans="1:6" ht="15" customHeight="1" x14ac:dyDescent="0.25">
      <c r="A174" s="22">
        <v>42764</v>
      </c>
      <c r="B174" s="21" t="s">
        <v>34</v>
      </c>
      <c r="C174" s="5">
        <v>48.390839388170136</v>
      </c>
      <c r="D174">
        <v>41</v>
      </c>
      <c r="E174" s="65">
        <f>VLOOKUP(B174,'SKU List'!$A$6:$C$11,3,1)</f>
        <v>40.632000000000005</v>
      </c>
      <c r="F174" s="140">
        <f t="shared" si="2"/>
        <v>0.1909539128807376</v>
      </c>
    </row>
    <row r="175" spans="1:6" ht="15" customHeight="1" x14ac:dyDescent="0.25">
      <c r="A175" s="22">
        <v>42764</v>
      </c>
      <c r="B175" s="21">
        <v>84325322</v>
      </c>
      <c r="C175" s="5">
        <v>41.791973351426819</v>
      </c>
      <c r="D175">
        <v>20</v>
      </c>
      <c r="E175" s="65">
        <f>VLOOKUP(B175,'SKU List'!$A$6:$C$11,3,1)</f>
        <v>35.552999999999997</v>
      </c>
      <c r="F175" s="140">
        <f t="shared" si="2"/>
        <v>0.17548373840257706</v>
      </c>
    </row>
    <row r="176" spans="1:6" ht="15" customHeight="1" x14ac:dyDescent="0.25">
      <c r="A176" s="22">
        <v>42764</v>
      </c>
      <c r="B176" s="21" t="s">
        <v>35</v>
      </c>
      <c r="C176" s="5">
        <v>57.793920434044502</v>
      </c>
      <c r="D176">
        <v>42</v>
      </c>
      <c r="E176" s="65">
        <f>VLOOKUP(B176,'SKU List'!$A$6:$C$11,3,1)</f>
        <v>50.79</v>
      </c>
      <c r="F176" s="140">
        <f t="shared" si="2"/>
        <v>0.13789959507864744</v>
      </c>
    </row>
    <row r="177" spans="1:6" ht="15" customHeight="1" x14ac:dyDescent="0.25">
      <c r="A177" s="22">
        <v>42764</v>
      </c>
      <c r="B177" s="21" t="s">
        <v>36</v>
      </c>
      <c r="C177" s="5">
        <v>63.785420654951764</v>
      </c>
      <c r="D177">
        <v>40</v>
      </c>
      <c r="E177" s="65">
        <f>VLOOKUP(B177,'SKU List'!$A$6:$C$11,3,1)</f>
        <v>50.79</v>
      </c>
      <c r="F177" s="140">
        <f t="shared" si="2"/>
        <v>0.25586573449402966</v>
      </c>
    </row>
    <row r="178" spans="1:6" x14ac:dyDescent="0.25">
      <c r="A178" s="22">
        <v>42765</v>
      </c>
      <c r="B178" s="21" t="s">
        <v>41</v>
      </c>
      <c r="C178" s="5">
        <v>64.207031938681084</v>
      </c>
      <c r="D178">
        <v>41</v>
      </c>
      <c r="E178" s="65">
        <f>VLOOKUP(B178,'SKU List'!$A$6:$C$11,3,1)</f>
        <v>50.79</v>
      </c>
      <c r="F178" s="140">
        <f t="shared" si="2"/>
        <v>0.26416680328176972</v>
      </c>
    </row>
    <row r="179" spans="1:6" ht="15" customHeight="1" x14ac:dyDescent="0.25">
      <c r="A179" s="22">
        <v>42765</v>
      </c>
      <c r="B179" s="21" t="s">
        <v>33</v>
      </c>
      <c r="C179" s="5">
        <v>50.790681313539842</v>
      </c>
      <c r="D179">
        <v>28</v>
      </c>
      <c r="E179" s="65">
        <f>VLOOKUP(B179,'SKU List'!$A$6:$C$11,3,1)</f>
        <v>45.710999999999999</v>
      </c>
      <c r="F179" s="140">
        <f t="shared" si="2"/>
        <v>0.11112601591607806</v>
      </c>
    </row>
    <row r="180" spans="1:6" ht="15" customHeight="1" x14ac:dyDescent="0.25">
      <c r="A180" s="22">
        <v>42765</v>
      </c>
      <c r="B180" s="21" t="s">
        <v>34</v>
      </c>
      <c r="C180" s="5">
        <v>51.21842799050139</v>
      </c>
      <c r="D180">
        <v>40</v>
      </c>
      <c r="E180" s="65">
        <f>VLOOKUP(B180,'SKU List'!$A$6:$C$11,3,1)</f>
        <v>40.632000000000005</v>
      </c>
      <c r="F180" s="140">
        <f t="shared" si="2"/>
        <v>0.2605441029361435</v>
      </c>
    </row>
    <row r="181" spans="1:6" ht="15" customHeight="1" x14ac:dyDescent="0.25">
      <c r="A181" s="22">
        <v>42765</v>
      </c>
      <c r="B181" s="21">
        <v>84325322</v>
      </c>
      <c r="C181" s="5">
        <v>40.886701528119524</v>
      </c>
      <c r="D181">
        <v>24</v>
      </c>
      <c r="E181" s="65">
        <f>VLOOKUP(B181,'SKU List'!$A$6:$C$11,3,1)</f>
        <v>35.552999999999997</v>
      </c>
      <c r="F181" s="140">
        <f t="shared" si="2"/>
        <v>0.15002113824767324</v>
      </c>
    </row>
    <row r="182" spans="1:6" ht="15" customHeight="1" x14ac:dyDescent="0.25">
      <c r="A182" s="22">
        <v>42765</v>
      </c>
      <c r="B182" s="21" t="s">
        <v>35</v>
      </c>
      <c r="C182" s="5">
        <v>57.080737345660978</v>
      </c>
      <c r="D182">
        <v>36</v>
      </c>
      <c r="E182" s="65">
        <f>VLOOKUP(B182,'SKU List'!$A$6:$C$11,3,1)</f>
        <v>50.79</v>
      </c>
      <c r="F182" s="140">
        <f t="shared" si="2"/>
        <v>0.12385779377162787</v>
      </c>
    </row>
    <row r="183" spans="1:6" ht="15" customHeight="1" x14ac:dyDescent="0.25">
      <c r="A183" s="22">
        <v>42765</v>
      </c>
      <c r="B183" s="21" t="s">
        <v>36</v>
      </c>
      <c r="C183" s="5">
        <v>57.031210971822638</v>
      </c>
      <c r="D183">
        <v>36</v>
      </c>
      <c r="E183" s="65">
        <f>VLOOKUP(B183,'SKU List'!$A$6:$C$11,3,1)</f>
        <v>50.79</v>
      </c>
      <c r="F183" s="140">
        <f t="shared" si="2"/>
        <v>0.12288267319989445</v>
      </c>
    </row>
    <row r="184" spans="1:6" x14ac:dyDescent="0.25">
      <c r="A184" s="22">
        <v>42766</v>
      </c>
      <c r="B184" s="21" t="s">
        <v>41</v>
      </c>
      <c r="C184" s="5">
        <v>56.060985245993514</v>
      </c>
      <c r="D184">
        <v>36</v>
      </c>
      <c r="E184" s="65">
        <f>VLOOKUP(B184,'SKU List'!$A$6:$C$11,3,1)</f>
        <v>50.79</v>
      </c>
      <c r="F184" s="140">
        <f t="shared" si="2"/>
        <v>0.10377998121664728</v>
      </c>
    </row>
    <row r="185" spans="1:6" ht="15" customHeight="1" x14ac:dyDescent="0.25">
      <c r="A185" s="22">
        <v>42766</v>
      </c>
      <c r="B185" s="21" t="s">
        <v>33</v>
      </c>
      <c r="C185" s="5">
        <v>57.951029095194173</v>
      </c>
      <c r="D185">
        <v>31</v>
      </c>
      <c r="E185" s="65">
        <f>VLOOKUP(B185,'SKU List'!$A$6:$C$11,3,1)</f>
        <v>45.710999999999999</v>
      </c>
      <c r="F185" s="140">
        <f t="shared" si="2"/>
        <v>0.26776988241767136</v>
      </c>
    </row>
    <row r="186" spans="1:6" ht="15" customHeight="1" x14ac:dyDescent="0.25">
      <c r="A186" s="22">
        <v>42766</v>
      </c>
      <c r="B186" s="21" t="s">
        <v>34</v>
      </c>
      <c r="C186" s="5">
        <v>48.904665913509398</v>
      </c>
      <c r="D186">
        <v>37</v>
      </c>
      <c r="E186" s="65">
        <f>VLOOKUP(B186,'SKU List'!$A$6:$C$11,3,1)</f>
        <v>40.632000000000005</v>
      </c>
      <c r="F186" s="140">
        <f t="shared" si="2"/>
        <v>0.20359977144884306</v>
      </c>
    </row>
    <row r="187" spans="1:6" ht="15" customHeight="1" x14ac:dyDescent="0.25">
      <c r="A187" s="22">
        <v>42766</v>
      </c>
      <c r="B187" s="21">
        <v>84325322</v>
      </c>
      <c r="C187" s="5">
        <v>45.474626116776513</v>
      </c>
      <c r="D187">
        <v>21</v>
      </c>
      <c r="E187" s="65">
        <f>VLOOKUP(B187,'SKU List'!$A$6:$C$11,3,1)</f>
        <v>35.552999999999997</v>
      </c>
      <c r="F187" s="140">
        <f t="shared" si="2"/>
        <v>0.27906579238816742</v>
      </c>
    </row>
    <row r="188" spans="1:6" ht="15" customHeight="1" x14ac:dyDescent="0.25">
      <c r="A188" s="22">
        <v>42766</v>
      </c>
      <c r="B188" s="21" t="s">
        <v>35</v>
      </c>
      <c r="C188" s="5">
        <v>60.511890413927588</v>
      </c>
      <c r="D188">
        <v>39</v>
      </c>
      <c r="E188" s="65">
        <f>VLOOKUP(B188,'SKU List'!$A$6:$C$11,3,1)</f>
        <v>50.79</v>
      </c>
      <c r="F188" s="140">
        <f t="shared" si="2"/>
        <v>0.19141347536774148</v>
      </c>
    </row>
    <row r="189" spans="1:6" ht="15" customHeight="1" x14ac:dyDescent="0.25">
      <c r="A189" s="22">
        <v>42766</v>
      </c>
      <c r="B189" s="21" t="s">
        <v>36</v>
      </c>
      <c r="C189" s="5">
        <v>64.441384380258469</v>
      </c>
      <c r="D189">
        <v>44</v>
      </c>
      <c r="E189" s="65">
        <f>VLOOKUP(B189,'SKU List'!$A$6:$C$11,3,1)</f>
        <v>50.79</v>
      </c>
      <c r="F189" s="140">
        <f t="shared" si="2"/>
        <v>0.26878094861702051</v>
      </c>
    </row>
    <row r="190" spans="1:6" x14ac:dyDescent="0.25">
      <c r="A190" s="22">
        <v>42767</v>
      </c>
      <c r="B190" s="21" t="s">
        <v>41</v>
      </c>
      <c r="C190" s="5">
        <v>57.888899341717348</v>
      </c>
      <c r="D190">
        <v>38</v>
      </c>
      <c r="E190" s="65">
        <f>VLOOKUP(B190,'SKU List'!$A$6:$C$11,3,1)</f>
        <v>50.79</v>
      </c>
      <c r="F190" s="140">
        <f t="shared" si="2"/>
        <v>0.13976962673198168</v>
      </c>
    </row>
    <row r="191" spans="1:6" ht="15" customHeight="1" x14ac:dyDescent="0.25">
      <c r="A191" s="22">
        <v>42767</v>
      </c>
      <c r="B191" s="21" t="s">
        <v>33</v>
      </c>
      <c r="C191" s="5">
        <v>50.462323306611331</v>
      </c>
      <c r="D191">
        <v>28</v>
      </c>
      <c r="E191" s="65">
        <f>VLOOKUP(B191,'SKU List'!$A$6:$C$11,3,1)</f>
        <v>45.710999999999999</v>
      </c>
      <c r="F191" s="140">
        <f t="shared" si="2"/>
        <v>0.10394266821140061</v>
      </c>
    </row>
    <row r="192" spans="1:6" ht="15" customHeight="1" x14ac:dyDescent="0.25">
      <c r="A192" s="22">
        <v>42767</v>
      </c>
      <c r="B192" s="21" t="s">
        <v>34</v>
      </c>
      <c r="C192" s="5">
        <v>52.163099421115888</v>
      </c>
      <c r="D192">
        <v>46</v>
      </c>
      <c r="E192" s="65">
        <f>VLOOKUP(B192,'SKU List'!$A$6:$C$11,3,1)</f>
        <v>40.632000000000005</v>
      </c>
      <c r="F192" s="140">
        <f t="shared" si="2"/>
        <v>0.2837935474777486</v>
      </c>
    </row>
    <row r="193" spans="1:6" ht="15" customHeight="1" x14ac:dyDescent="0.25">
      <c r="A193" s="22">
        <v>42767</v>
      </c>
      <c r="B193" s="21">
        <v>84325322</v>
      </c>
      <c r="C193" s="5">
        <v>39.612578674190871</v>
      </c>
      <c r="D193">
        <v>19</v>
      </c>
      <c r="E193" s="65">
        <f>VLOOKUP(B193,'SKU List'!$A$6:$C$11,3,1)</f>
        <v>35.552999999999997</v>
      </c>
      <c r="F193" s="140">
        <f t="shared" si="2"/>
        <v>0.11418385717635289</v>
      </c>
    </row>
    <row r="194" spans="1:6" ht="15" customHeight="1" x14ac:dyDescent="0.25">
      <c r="A194" s="22">
        <v>42767</v>
      </c>
      <c r="B194" s="21" t="s">
        <v>35</v>
      </c>
      <c r="C194" s="5">
        <v>56.491327493269758</v>
      </c>
      <c r="D194">
        <v>40</v>
      </c>
      <c r="E194" s="65">
        <f>VLOOKUP(B194,'SKU List'!$A$6:$C$11,3,1)</f>
        <v>50.79</v>
      </c>
      <c r="F194" s="140">
        <f t="shared" si="2"/>
        <v>0.11225295320475996</v>
      </c>
    </row>
    <row r="195" spans="1:6" ht="15" customHeight="1" x14ac:dyDescent="0.25">
      <c r="A195" s="22">
        <v>42767</v>
      </c>
      <c r="B195" s="21" t="s">
        <v>36</v>
      </c>
      <c r="C195" s="5">
        <v>57.758067132421367</v>
      </c>
      <c r="D195">
        <v>39</v>
      </c>
      <c r="E195" s="65">
        <f>VLOOKUP(B195,'SKU List'!$A$6:$C$11,3,1)</f>
        <v>50.79</v>
      </c>
      <c r="F195" s="140">
        <f t="shared" si="2"/>
        <v>0.13719368246547289</v>
      </c>
    </row>
    <row r="196" spans="1:6" x14ac:dyDescent="0.25">
      <c r="A196" s="22">
        <v>42768</v>
      </c>
      <c r="B196" s="21" t="s">
        <v>41</v>
      </c>
      <c r="C196" s="5">
        <v>57.395188046402751</v>
      </c>
      <c r="D196">
        <v>36</v>
      </c>
      <c r="E196" s="65">
        <f>VLOOKUP(B196,'SKU List'!$A$6:$C$11,3,1)</f>
        <v>50.79</v>
      </c>
      <c r="F196" s="140">
        <f t="shared" si="2"/>
        <v>0.1300489869344901</v>
      </c>
    </row>
    <row r="197" spans="1:6" ht="15" customHeight="1" x14ac:dyDescent="0.25">
      <c r="A197" s="22">
        <v>42768</v>
      </c>
      <c r="B197" s="21" t="s">
        <v>33</v>
      </c>
      <c r="C197" s="5">
        <v>57.808588693134972</v>
      </c>
      <c r="D197">
        <v>30</v>
      </c>
      <c r="E197" s="65">
        <f>VLOOKUP(B197,'SKU List'!$A$6:$C$11,3,1)</f>
        <v>45.710999999999999</v>
      </c>
      <c r="F197" s="140">
        <f t="shared" ref="F197:F260" si="3">(C197-E197)/E197</f>
        <v>0.26465377465238071</v>
      </c>
    </row>
    <row r="198" spans="1:6" ht="15" customHeight="1" x14ac:dyDescent="0.25">
      <c r="A198" s="22">
        <v>42768</v>
      </c>
      <c r="B198" s="21" t="s">
        <v>34</v>
      </c>
      <c r="C198" s="5">
        <v>52.785948049480488</v>
      </c>
      <c r="D198">
        <v>36</v>
      </c>
      <c r="E198" s="65">
        <f>VLOOKUP(B198,'SKU List'!$A$6:$C$11,3,1)</f>
        <v>40.632000000000005</v>
      </c>
      <c r="F198" s="140">
        <f t="shared" si="3"/>
        <v>0.29912256471452259</v>
      </c>
    </row>
    <row r="199" spans="1:6" ht="15" customHeight="1" x14ac:dyDescent="0.25">
      <c r="A199" s="22">
        <v>42768</v>
      </c>
      <c r="B199" s="21">
        <v>84325322</v>
      </c>
      <c r="C199" s="5">
        <v>43.251310236735044</v>
      </c>
      <c r="D199">
        <v>24</v>
      </c>
      <c r="E199" s="65">
        <f>VLOOKUP(B199,'SKU List'!$A$6:$C$11,3,1)</f>
        <v>35.552999999999997</v>
      </c>
      <c r="F199" s="140">
        <f t="shared" si="3"/>
        <v>0.21653053854063081</v>
      </c>
    </row>
    <row r="200" spans="1:6" ht="15" customHeight="1" x14ac:dyDescent="0.25">
      <c r="A200" s="22">
        <v>42768</v>
      </c>
      <c r="B200" s="21" t="s">
        <v>35</v>
      </c>
      <c r="C200" s="5">
        <v>56.077997263798729</v>
      </c>
      <c r="D200">
        <v>37</v>
      </c>
      <c r="E200" s="65">
        <f>VLOOKUP(B200,'SKU List'!$A$6:$C$11,3,1)</f>
        <v>50.79</v>
      </c>
      <c r="F200" s="140">
        <f t="shared" si="3"/>
        <v>0.10411492939158751</v>
      </c>
    </row>
    <row r="201" spans="1:6" ht="15" customHeight="1" x14ac:dyDescent="0.25">
      <c r="A201" s="22">
        <v>42768</v>
      </c>
      <c r="B201" s="21" t="s">
        <v>36</v>
      </c>
      <c r="C201" s="5">
        <v>58.115372254828557</v>
      </c>
      <c r="D201">
        <v>37</v>
      </c>
      <c r="E201" s="65">
        <f>VLOOKUP(B201,'SKU List'!$A$6:$C$11,3,1)</f>
        <v>50.79</v>
      </c>
      <c r="F201" s="140">
        <f t="shared" si="3"/>
        <v>0.14422863269991254</v>
      </c>
    </row>
    <row r="202" spans="1:6" x14ac:dyDescent="0.25">
      <c r="A202" s="22">
        <v>42769</v>
      </c>
      <c r="B202" s="21" t="s">
        <v>41</v>
      </c>
      <c r="C202" s="5">
        <v>61.376790843265752</v>
      </c>
      <c r="D202">
        <v>38</v>
      </c>
      <c r="E202" s="65">
        <f>VLOOKUP(B202,'SKU List'!$A$6:$C$11,3,1)</f>
        <v>50.79</v>
      </c>
      <c r="F202" s="140">
        <f t="shared" si="3"/>
        <v>0.2084424265262011</v>
      </c>
    </row>
    <row r="203" spans="1:6" ht="15" customHeight="1" x14ac:dyDescent="0.25">
      <c r="A203" s="22">
        <v>42769</v>
      </c>
      <c r="B203" s="21" t="s">
        <v>33</v>
      </c>
      <c r="C203" s="5">
        <v>52.005136709178622</v>
      </c>
      <c r="D203">
        <v>29</v>
      </c>
      <c r="E203" s="65">
        <f>VLOOKUP(B203,'SKU List'!$A$6:$C$11,3,1)</f>
        <v>45.710999999999999</v>
      </c>
      <c r="F203" s="140">
        <f t="shared" si="3"/>
        <v>0.13769413727939936</v>
      </c>
    </row>
    <row r="204" spans="1:6" ht="15" customHeight="1" x14ac:dyDescent="0.25">
      <c r="A204" s="22">
        <v>42769</v>
      </c>
      <c r="B204" s="21" t="s">
        <v>34</v>
      </c>
      <c r="C204" s="5">
        <v>51.235853212005317</v>
      </c>
      <c r="D204">
        <v>36</v>
      </c>
      <c r="E204" s="65">
        <f>VLOOKUP(B204,'SKU List'!$A$6:$C$11,3,1)</f>
        <v>40.632000000000005</v>
      </c>
      <c r="F204" s="140">
        <f t="shared" si="3"/>
        <v>0.26097295757051858</v>
      </c>
    </row>
    <row r="205" spans="1:6" ht="15" customHeight="1" x14ac:dyDescent="0.25">
      <c r="A205" s="22">
        <v>42769</v>
      </c>
      <c r="B205" s="21">
        <v>84325322</v>
      </c>
      <c r="C205" s="5">
        <v>45.891528412880682</v>
      </c>
      <c r="D205">
        <v>22</v>
      </c>
      <c r="E205" s="65">
        <f>VLOOKUP(B205,'SKU List'!$A$6:$C$11,3,1)</f>
        <v>35.552999999999997</v>
      </c>
      <c r="F205" s="140">
        <f t="shared" si="3"/>
        <v>0.29079201228815249</v>
      </c>
    </row>
    <row r="206" spans="1:6" ht="15" customHeight="1" x14ac:dyDescent="0.25">
      <c r="A206" s="22">
        <v>42769</v>
      </c>
      <c r="B206" s="21" t="s">
        <v>35</v>
      </c>
      <c r="C206" s="5">
        <v>64.034897457379358</v>
      </c>
      <c r="D206">
        <v>38</v>
      </c>
      <c r="E206" s="65">
        <f>VLOOKUP(B206,'SKU List'!$A$6:$C$11,3,1)</f>
        <v>50.79</v>
      </c>
      <c r="F206" s="140">
        <f t="shared" si="3"/>
        <v>0.26077766208661862</v>
      </c>
    </row>
    <row r="207" spans="1:6" ht="15" customHeight="1" x14ac:dyDescent="0.25">
      <c r="A207" s="22">
        <v>42769</v>
      </c>
      <c r="B207" s="21" t="s">
        <v>36</v>
      </c>
      <c r="C207" s="5">
        <v>59.011055961963301</v>
      </c>
      <c r="D207">
        <v>42</v>
      </c>
      <c r="E207" s="65">
        <f>VLOOKUP(B207,'SKU List'!$A$6:$C$11,3,1)</f>
        <v>50.79</v>
      </c>
      <c r="F207" s="140">
        <f t="shared" si="3"/>
        <v>0.16186367320266395</v>
      </c>
    </row>
    <row r="208" spans="1:6" x14ac:dyDescent="0.25">
      <c r="A208" s="22">
        <v>42770</v>
      </c>
      <c r="B208" s="21" t="s">
        <v>41</v>
      </c>
      <c r="C208" s="5">
        <v>64.963998367477956</v>
      </c>
      <c r="D208">
        <v>44</v>
      </c>
      <c r="E208" s="65">
        <f>VLOOKUP(B208,'SKU List'!$A$6:$C$11,3,1)</f>
        <v>50.79</v>
      </c>
      <c r="F208" s="140">
        <f t="shared" si="3"/>
        <v>0.27907065106276741</v>
      </c>
    </row>
    <row r="209" spans="1:6" ht="15" customHeight="1" x14ac:dyDescent="0.25">
      <c r="A209" s="22">
        <v>42770</v>
      </c>
      <c r="B209" s="21" t="s">
        <v>33</v>
      </c>
      <c r="C209" s="5">
        <v>57.932071408451961</v>
      </c>
      <c r="D209">
        <v>25</v>
      </c>
      <c r="E209" s="65">
        <f>VLOOKUP(B209,'SKU List'!$A$6:$C$11,3,1)</f>
        <v>45.710999999999999</v>
      </c>
      <c r="F209" s="140">
        <f t="shared" si="3"/>
        <v>0.26735515321152376</v>
      </c>
    </row>
    <row r="210" spans="1:6" ht="15" customHeight="1" x14ac:dyDescent="0.25">
      <c r="A210" s="22">
        <v>42770</v>
      </c>
      <c r="B210" s="21" t="s">
        <v>34</v>
      </c>
      <c r="C210" s="5">
        <v>50.803894299458229</v>
      </c>
      <c r="D210">
        <v>42</v>
      </c>
      <c r="E210" s="65">
        <f>VLOOKUP(B210,'SKU List'!$A$6:$C$11,3,1)</f>
        <v>40.632000000000005</v>
      </c>
      <c r="F210" s="140">
        <f t="shared" si="3"/>
        <v>0.25034195460371683</v>
      </c>
    </row>
    <row r="211" spans="1:6" ht="15" customHeight="1" x14ac:dyDescent="0.25">
      <c r="A211" s="22">
        <v>42770</v>
      </c>
      <c r="B211" s="21">
        <v>84325322</v>
      </c>
      <c r="C211" s="5">
        <v>45.302976723064539</v>
      </c>
      <c r="D211">
        <v>21</v>
      </c>
      <c r="E211" s="65">
        <f>VLOOKUP(B211,'SKU List'!$A$6:$C$11,3,1)</f>
        <v>35.552999999999997</v>
      </c>
      <c r="F211" s="140">
        <f t="shared" si="3"/>
        <v>0.27423780617850935</v>
      </c>
    </row>
    <row r="212" spans="1:6" ht="15" customHeight="1" x14ac:dyDescent="0.25">
      <c r="A212" s="22">
        <v>42770</v>
      </c>
      <c r="B212" s="21" t="s">
        <v>35</v>
      </c>
      <c r="C212" s="5">
        <v>60.239413950103859</v>
      </c>
      <c r="D212">
        <v>35</v>
      </c>
      <c r="E212" s="65">
        <f>VLOOKUP(B212,'SKU List'!$A$6:$C$11,3,1)</f>
        <v>50.79</v>
      </c>
      <c r="F212" s="140">
        <f t="shared" si="3"/>
        <v>0.18604870939365742</v>
      </c>
    </row>
    <row r="213" spans="1:6" ht="15" customHeight="1" x14ac:dyDescent="0.25">
      <c r="A213" s="22">
        <v>42770</v>
      </c>
      <c r="B213" s="21" t="s">
        <v>36</v>
      </c>
      <c r="C213" s="5">
        <v>62.579423401167126</v>
      </c>
      <c r="D213">
        <v>42</v>
      </c>
      <c r="E213" s="65">
        <f>VLOOKUP(B213,'SKU List'!$A$6:$C$11,3,1)</f>
        <v>50.79</v>
      </c>
      <c r="F213" s="140">
        <f t="shared" si="3"/>
        <v>0.23212095690425533</v>
      </c>
    </row>
    <row r="214" spans="1:6" x14ac:dyDescent="0.25">
      <c r="A214" s="22">
        <v>42771</v>
      </c>
      <c r="B214" s="21" t="s">
        <v>41</v>
      </c>
      <c r="C214" s="5">
        <v>61.067401435124395</v>
      </c>
      <c r="D214">
        <v>42</v>
      </c>
      <c r="E214" s="65">
        <f>VLOOKUP(B214,'SKU List'!$A$6:$C$11,3,1)</f>
        <v>50.79</v>
      </c>
      <c r="F214" s="140">
        <f t="shared" si="3"/>
        <v>0.20235088472385107</v>
      </c>
    </row>
    <row r="215" spans="1:6" ht="15" customHeight="1" x14ac:dyDescent="0.25">
      <c r="A215" s="22">
        <v>42771</v>
      </c>
      <c r="B215" s="21" t="s">
        <v>33</v>
      </c>
      <c r="C215" s="5">
        <v>53.391173210453807</v>
      </c>
      <c r="D215">
        <v>25</v>
      </c>
      <c r="E215" s="65">
        <f>VLOOKUP(B215,'SKU List'!$A$6:$C$11,3,1)</f>
        <v>45.710999999999999</v>
      </c>
      <c r="F215" s="140">
        <f t="shared" si="3"/>
        <v>0.1680158651189825</v>
      </c>
    </row>
    <row r="216" spans="1:6" ht="15" customHeight="1" x14ac:dyDescent="0.25">
      <c r="A216" s="22">
        <v>42771</v>
      </c>
      <c r="B216" s="21" t="s">
        <v>34</v>
      </c>
      <c r="C216" s="5">
        <v>47.646826629771006</v>
      </c>
      <c r="D216">
        <v>39</v>
      </c>
      <c r="E216" s="65">
        <f>VLOOKUP(B216,'SKU List'!$A$6:$C$11,3,1)</f>
        <v>40.632000000000005</v>
      </c>
      <c r="F216" s="140">
        <f t="shared" si="3"/>
        <v>0.1726429078010189</v>
      </c>
    </row>
    <row r="217" spans="1:6" ht="15" customHeight="1" x14ac:dyDescent="0.25">
      <c r="A217" s="22">
        <v>42771</v>
      </c>
      <c r="B217" s="21">
        <v>84325322</v>
      </c>
      <c r="C217" s="5">
        <v>39.266910648876362</v>
      </c>
      <c r="D217">
        <v>24</v>
      </c>
      <c r="E217" s="65">
        <f>VLOOKUP(B217,'SKU List'!$A$6:$C$11,3,1)</f>
        <v>35.552999999999997</v>
      </c>
      <c r="F217" s="140">
        <f t="shared" si="3"/>
        <v>0.10446124515164304</v>
      </c>
    </row>
    <row r="218" spans="1:6" ht="15" customHeight="1" x14ac:dyDescent="0.25">
      <c r="A218" s="22">
        <v>42771</v>
      </c>
      <c r="B218" s="21" t="s">
        <v>35</v>
      </c>
      <c r="C218" s="5">
        <v>56.674547008759532</v>
      </c>
      <c r="D218">
        <v>42</v>
      </c>
      <c r="E218" s="65">
        <f>VLOOKUP(B218,'SKU List'!$A$6:$C$11,3,1)</f>
        <v>50.79</v>
      </c>
      <c r="F218" s="140">
        <f t="shared" si="3"/>
        <v>0.11586034669737218</v>
      </c>
    </row>
    <row r="219" spans="1:6" ht="15" customHeight="1" x14ac:dyDescent="0.25">
      <c r="A219" s="22">
        <v>42771</v>
      </c>
      <c r="B219" s="21" t="s">
        <v>36</v>
      </c>
      <c r="C219" s="5">
        <v>60.172138727593072</v>
      </c>
      <c r="D219">
        <v>36</v>
      </c>
      <c r="E219" s="65">
        <f>VLOOKUP(B219,'SKU List'!$A$6:$C$11,3,1)</f>
        <v>50.79</v>
      </c>
      <c r="F219" s="140">
        <f t="shared" si="3"/>
        <v>0.18472413324656572</v>
      </c>
    </row>
    <row r="220" spans="1:6" x14ac:dyDescent="0.25">
      <c r="A220" s="22">
        <v>42772</v>
      </c>
      <c r="B220" s="21" t="s">
        <v>41</v>
      </c>
      <c r="C220" s="5">
        <v>59.803434056080292</v>
      </c>
      <c r="D220">
        <v>33</v>
      </c>
      <c r="E220" s="65">
        <f>VLOOKUP(B220,'SKU List'!$A$6:$C$11,3,1)</f>
        <v>50.79</v>
      </c>
      <c r="F220" s="140">
        <f t="shared" si="3"/>
        <v>0.17746473825714298</v>
      </c>
    </row>
    <row r="221" spans="1:6" ht="15" customHeight="1" x14ac:dyDescent="0.25">
      <c r="A221" s="22">
        <v>42772</v>
      </c>
      <c r="B221" s="21" t="s">
        <v>33</v>
      </c>
      <c r="C221" s="5">
        <v>55.262930568430875</v>
      </c>
      <c r="D221">
        <v>32</v>
      </c>
      <c r="E221" s="65">
        <f>VLOOKUP(B221,'SKU List'!$A$6:$C$11,3,1)</f>
        <v>45.710999999999999</v>
      </c>
      <c r="F221" s="140">
        <f t="shared" si="3"/>
        <v>0.20896350043601927</v>
      </c>
    </row>
    <row r="222" spans="1:6" ht="15" customHeight="1" x14ac:dyDescent="0.25">
      <c r="A222" s="22">
        <v>42772</v>
      </c>
      <c r="B222" s="21" t="s">
        <v>34</v>
      </c>
      <c r="C222" s="5">
        <v>46.035975073642746</v>
      </c>
      <c r="D222">
        <v>37</v>
      </c>
      <c r="E222" s="65">
        <f>VLOOKUP(B222,'SKU List'!$A$6:$C$11,3,1)</f>
        <v>40.632000000000005</v>
      </c>
      <c r="F222" s="140">
        <f t="shared" si="3"/>
        <v>0.13299800830977407</v>
      </c>
    </row>
    <row r="223" spans="1:6" ht="15" customHeight="1" x14ac:dyDescent="0.25">
      <c r="A223" s="22">
        <v>42772</v>
      </c>
      <c r="B223" s="21">
        <v>84325322</v>
      </c>
      <c r="C223" s="5">
        <v>41.593966999370316</v>
      </c>
      <c r="D223">
        <v>25</v>
      </c>
      <c r="E223" s="65">
        <f>VLOOKUP(B223,'SKU List'!$A$6:$C$11,3,1)</f>
        <v>35.552999999999997</v>
      </c>
      <c r="F223" s="140">
        <f t="shared" si="3"/>
        <v>0.16991440945546984</v>
      </c>
    </row>
    <row r="224" spans="1:6" ht="15" customHeight="1" x14ac:dyDescent="0.25">
      <c r="A224" s="22">
        <v>42772</v>
      </c>
      <c r="B224" s="21" t="s">
        <v>35</v>
      </c>
      <c r="C224" s="5">
        <v>59.1525488614393</v>
      </c>
      <c r="D224">
        <v>40</v>
      </c>
      <c r="E224" s="65">
        <f>VLOOKUP(B224,'SKU List'!$A$6:$C$11,3,1)</f>
        <v>50.79</v>
      </c>
      <c r="F224" s="140">
        <f t="shared" si="3"/>
        <v>0.16464951489346921</v>
      </c>
    </row>
    <row r="225" spans="1:6" ht="15" customHeight="1" x14ac:dyDescent="0.25">
      <c r="A225" s="22">
        <v>42772</v>
      </c>
      <c r="B225" s="21" t="s">
        <v>36</v>
      </c>
      <c r="C225" s="5">
        <v>62.10324782417446</v>
      </c>
      <c r="D225">
        <v>41</v>
      </c>
      <c r="E225" s="65">
        <f>VLOOKUP(B225,'SKU List'!$A$6:$C$11,3,1)</f>
        <v>50.79</v>
      </c>
      <c r="F225" s="140">
        <f t="shared" si="3"/>
        <v>0.22274557637673678</v>
      </c>
    </row>
    <row r="226" spans="1:6" x14ac:dyDescent="0.25">
      <c r="A226" s="22">
        <v>42773</v>
      </c>
      <c r="B226" s="21" t="s">
        <v>41</v>
      </c>
      <c r="C226" s="5">
        <v>58.756088311309668</v>
      </c>
      <c r="D226">
        <v>36</v>
      </c>
      <c r="E226" s="65">
        <f>VLOOKUP(B226,'SKU List'!$A$6:$C$11,3,1)</f>
        <v>50.79</v>
      </c>
      <c r="F226" s="140">
        <f t="shared" si="3"/>
        <v>0.15684363676530161</v>
      </c>
    </row>
    <row r="227" spans="1:6" ht="15" customHeight="1" x14ac:dyDescent="0.25">
      <c r="A227" s="22">
        <v>42773</v>
      </c>
      <c r="B227" s="21" t="s">
        <v>33</v>
      </c>
      <c r="C227" s="5">
        <v>58.089993897352286</v>
      </c>
      <c r="D227">
        <v>30</v>
      </c>
      <c r="E227" s="65">
        <f>VLOOKUP(B227,'SKU List'!$A$6:$C$11,3,1)</f>
        <v>45.710999999999999</v>
      </c>
      <c r="F227" s="140">
        <f t="shared" si="3"/>
        <v>0.27080995597016666</v>
      </c>
    </row>
    <row r="228" spans="1:6" ht="15" customHeight="1" x14ac:dyDescent="0.25">
      <c r="A228" s="22">
        <v>42773</v>
      </c>
      <c r="B228" s="21" t="s">
        <v>34</v>
      </c>
      <c r="C228" s="5">
        <v>46.282119511125735</v>
      </c>
      <c r="D228">
        <v>46</v>
      </c>
      <c r="E228" s="65">
        <f>VLOOKUP(B228,'SKU List'!$A$6:$C$11,3,1)</f>
        <v>40.632000000000005</v>
      </c>
      <c r="F228" s="140">
        <f t="shared" si="3"/>
        <v>0.13905590448724478</v>
      </c>
    </row>
    <row r="229" spans="1:6" ht="15" customHeight="1" x14ac:dyDescent="0.25">
      <c r="A229" s="22">
        <v>42773</v>
      </c>
      <c r="B229" s="21">
        <v>84325322</v>
      </c>
      <c r="C229" s="5">
        <v>45.708560019781324</v>
      </c>
      <c r="D229">
        <v>24</v>
      </c>
      <c r="E229" s="65">
        <f>VLOOKUP(B229,'SKU List'!$A$6:$C$11,3,1)</f>
        <v>35.552999999999997</v>
      </c>
      <c r="F229" s="140">
        <f t="shared" si="3"/>
        <v>0.28564565633789912</v>
      </c>
    </row>
    <row r="230" spans="1:6" ht="15" customHeight="1" x14ac:dyDescent="0.25">
      <c r="A230" s="22">
        <v>42773</v>
      </c>
      <c r="B230" s="21" t="s">
        <v>35</v>
      </c>
      <c r="C230" s="5">
        <v>64.933157068125027</v>
      </c>
      <c r="D230">
        <v>42</v>
      </c>
      <c r="E230" s="65">
        <f>VLOOKUP(B230,'SKU List'!$A$6:$C$11,3,1)</f>
        <v>50.79</v>
      </c>
      <c r="F230" s="140">
        <f t="shared" si="3"/>
        <v>0.27846341933697633</v>
      </c>
    </row>
    <row r="231" spans="1:6" ht="15" customHeight="1" x14ac:dyDescent="0.25">
      <c r="A231" s="22">
        <v>42773</v>
      </c>
      <c r="B231" s="21" t="s">
        <v>36</v>
      </c>
      <c r="C231" s="5">
        <v>59.984614761570924</v>
      </c>
      <c r="D231">
        <v>36</v>
      </c>
      <c r="E231" s="65">
        <f>VLOOKUP(B231,'SKU List'!$A$6:$C$11,3,1)</f>
        <v>50.79</v>
      </c>
      <c r="F231" s="140">
        <f t="shared" si="3"/>
        <v>0.18103198979269394</v>
      </c>
    </row>
    <row r="232" spans="1:6" x14ac:dyDescent="0.25">
      <c r="A232" s="22">
        <v>42774</v>
      </c>
      <c r="B232" s="21" t="s">
        <v>41</v>
      </c>
      <c r="C232" s="5">
        <v>57.170283364183817</v>
      </c>
      <c r="D232">
        <v>33</v>
      </c>
      <c r="E232" s="65">
        <f>VLOOKUP(B232,'SKU List'!$A$6:$C$11,3,1)</f>
        <v>50.79</v>
      </c>
      <c r="F232" s="140">
        <f t="shared" si="3"/>
        <v>0.12562085773151838</v>
      </c>
    </row>
    <row r="233" spans="1:6" ht="15" customHeight="1" x14ac:dyDescent="0.25">
      <c r="A233" s="22">
        <v>42774</v>
      </c>
      <c r="B233" s="21" t="s">
        <v>33</v>
      </c>
      <c r="C233" s="5">
        <v>51.010430889658217</v>
      </c>
      <c r="D233">
        <v>30</v>
      </c>
      <c r="E233" s="65">
        <f>VLOOKUP(B233,'SKU List'!$A$6:$C$11,3,1)</f>
        <v>45.710999999999999</v>
      </c>
      <c r="F233" s="140">
        <f t="shared" si="3"/>
        <v>0.11593338342320707</v>
      </c>
    </row>
    <row r="234" spans="1:6" ht="15" customHeight="1" x14ac:dyDescent="0.25">
      <c r="A234" s="22">
        <v>42774</v>
      </c>
      <c r="B234" s="21" t="s">
        <v>34</v>
      </c>
      <c r="C234" s="5">
        <v>47.374952752364095</v>
      </c>
      <c r="D234">
        <v>42</v>
      </c>
      <c r="E234" s="65">
        <f>VLOOKUP(B234,'SKU List'!$A$6:$C$11,3,1)</f>
        <v>40.632000000000005</v>
      </c>
      <c r="F234" s="140">
        <f t="shared" si="3"/>
        <v>0.16595178067444599</v>
      </c>
    </row>
    <row r="235" spans="1:6" ht="15" customHeight="1" x14ac:dyDescent="0.25">
      <c r="A235" s="22">
        <v>42774</v>
      </c>
      <c r="B235" s="21">
        <v>84325322</v>
      </c>
      <c r="C235" s="5">
        <v>44.978956593654907</v>
      </c>
      <c r="D235">
        <v>24</v>
      </c>
      <c r="E235" s="65">
        <f>VLOOKUP(B235,'SKU List'!$A$6:$C$11,3,1)</f>
        <v>35.552999999999997</v>
      </c>
      <c r="F235" s="140">
        <f t="shared" si="3"/>
        <v>0.265124084990153</v>
      </c>
    </row>
    <row r="236" spans="1:6" ht="15" customHeight="1" x14ac:dyDescent="0.25">
      <c r="A236" s="22">
        <v>42774</v>
      </c>
      <c r="B236" s="21" t="s">
        <v>35</v>
      </c>
      <c r="C236" s="5">
        <v>60.621275398398687</v>
      </c>
      <c r="D236">
        <v>44</v>
      </c>
      <c r="E236" s="65">
        <f>VLOOKUP(B236,'SKU List'!$A$6:$C$11,3,1)</f>
        <v>50.79</v>
      </c>
      <c r="F236" s="140">
        <f t="shared" si="3"/>
        <v>0.19356714704466801</v>
      </c>
    </row>
    <row r="237" spans="1:6" ht="15" customHeight="1" x14ac:dyDescent="0.25">
      <c r="A237" s="22">
        <v>42774</v>
      </c>
      <c r="B237" s="21" t="s">
        <v>36</v>
      </c>
      <c r="C237" s="5">
        <v>58.897581195524481</v>
      </c>
      <c r="D237">
        <v>37</v>
      </c>
      <c r="E237" s="65">
        <f>VLOOKUP(B237,'SKU List'!$A$6:$C$11,3,1)</f>
        <v>50.79</v>
      </c>
      <c r="F237" s="140">
        <f t="shared" si="3"/>
        <v>0.15962947815563067</v>
      </c>
    </row>
    <row r="238" spans="1:6" x14ac:dyDescent="0.25">
      <c r="A238" s="22">
        <v>42775</v>
      </c>
      <c r="B238" s="21" t="s">
        <v>41</v>
      </c>
      <c r="C238" s="5">
        <v>65.079026889993258</v>
      </c>
      <c r="D238">
        <v>43</v>
      </c>
      <c r="E238" s="65">
        <f>VLOOKUP(B238,'SKU List'!$A$6:$C$11,3,1)</f>
        <v>50.79</v>
      </c>
      <c r="F238" s="140">
        <f t="shared" si="3"/>
        <v>0.28133543788134002</v>
      </c>
    </row>
    <row r="239" spans="1:6" ht="15" customHeight="1" x14ac:dyDescent="0.25">
      <c r="A239" s="22">
        <v>42775</v>
      </c>
      <c r="B239" s="21" t="s">
        <v>33</v>
      </c>
      <c r="C239" s="5">
        <v>54.698534951269501</v>
      </c>
      <c r="D239">
        <v>27</v>
      </c>
      <c r="E239" s="65">
        <f>VLOOKUP(B239,'SKU List'!$A$6:$C$11,3,1)</f>
        <v>45.710999999999999</v>
      </c>
      <c r="F239" s="140">
        <f t="shared" si="3"/>
        <v>0.19661645886700144</v>
      </c>
    </row>
    <row r="240" spans="1:6" ht="15" customHeight="1" x14ac:dyDescent="0.25">
      <c r="A240" s="22">
        <v>42775</v>
      </c>
      <c r="B240" s="21" t="s">
        <v>34</v>
      </c>
      <c r="C240" s="5">
        <v>44.742669103329717</v>
      </c>
      <c r="D240">
        <v>38</v>
      </c>
      <c r="E240" s="65">
        <f>VLOOKUP(B240,'SKU List'!$A$6:$C$11,3,1)</f>
        <v>40.632000000000005</v>
      </c>
      <c r="F240" s="140">
        <f t="shared" si="3"/>
        <v>0.10116826893408427</v>
      </c>
    </row>
    <row r="241" spans="1:6" ht="15" customHeight="1" x14ac:dyDescent="0.25">
      <c r="A241" s="22">
        <v>42775</v>
      </c>
      <c r="B241" s="21">
        <v>84325322</v>
      </c>
      <c r="C241" s="5">
        <v>42.298608716977917</v>
      </c>
      <c r="D241">
        <v>25</v>
      </c>
      <c r="E241" s="65">
        <f>VLOOKUP(B241,'SKU List'!$A$6:$C$11,3,1)</f>
        <v>35.552999999999997</v>
      </c>
      <c r="F241" s="140">
        <f t="shared" si="3"/>
        <v>0.18973388228779345</v>
      </c>
    </row>
    <row r="242" spans="1:6" ht="15" customHeight="1" x14ac:dyDescent="0.25">
      <c r="A242" s="22">
        <v>42775</v>
      </c>
      <c r="B242" s="21" t="s">
        <v>35</v>
      </c>
      <c r="C242" s="5">
        <v>58.800423358293685</v>
      </c>
      <c r="D242">
        <v>36</v>
      </c>
      <c r="E242" s="65">
        <f>VLOOKUP(B242,'SKU List'!$A$6:$C$11,3,1)</f>
        <v>50.79</v>
      </c>
      <c r="F242" s="140">
        <f t="shared" si="3"/>
        <v>0.15771654574313224</v>
      </c>
    </row>
    <row r="243" spans="1:6" ht="15" customHeight="1" x14ac:dyDescent="0.25">
      <c r="A243" s="22">
        <v>42775</v>
      </c>
      <c r="B243" s="21" t="s">
        <v>36</v>
      </c>
      <c r="C243" s="5">
        <v>61.008988841811352</v>
      </c>
      <c r="D243">
        <v>35</v>
      </c>
      <c r="E243" s="65">
        <f>VLOOKUP(B243,'SKU List'!$A$6:$C$11,3,1)</f>
        <v>50.79</v>
      </c>
      <c r="F243" s="140">
        <f t="shared" si="3"/>
        <v>0.20120080413095792</v>
      </c>
    </row>
    <row r="244" spans="1:6" x14ac:dyDescent="0.25">
      <c r="A244" s="22">
        <v>42776</v>
      </c>
      <c r="B244" s="21" t="s">
        <v>41</v>
      </c>
      <c r="C244" s="5">
        <v>61.354823534953226</v>
      </c>
      <c r="D244">
        <v>40</v>
      </c>
      <c r="E244" s="65">
        <f>VLOOKUP(B244,'SKU List'!$A$6:$C$11,3,1)</f>
        <v>50.79</v>
      </c>
      <c r="F244" s="140">
        <f t="shared" si="3"/>
        <v>0.20800991405696451</v>
      </c>
    </row>
    <row r="245" spans="1:6" ht="15" customHeight="1" x14ac:dyDescent="0.25">
      <c r="A245" s="22">
        <v>42776</v>
      </c>
      <c r="B245" s="21" t="s">
        <v>33</v>
      </c>
      <c r="C245" s="5">
        <v>55.6777440649794</v>
      </c>
      <c r="D245">
        <v>25</v>
      </c>
      <c r="E245" s="65">
        <f>VLOOKUP(B245,'SKU List'!$A$6:$C$11,3,1)</f>
        <v>45.710999999999999</v>
      </c>
      <c r="F245" s="140">
        <f t="shared" si="3"/>
        <v>0.21803819791689968</v>
      </c>
    </row>
    <row r="246" spans="1:6" ht="15" customHeight="1" x14ac:dyDescent="0.25">
      <c r="A246" s="22">
        <v>42776</v>
      </c>
      <c r="B246" s="21" t="s">
        <v>34</v>
      </c>
      <c r="C246" s="5">
        <v>48.671313696818679</v>
      </c>
      <c r="D246">
        <v>38</v>
      </c>
      <c r="E246" s="65">
        <f>VLOOKUP(B246,'SKU List'!$A$6:$C$11,3,1)</f>
        <v>40.632000000000005</v>
      </c>
      <c r="F246" s="140">
        <f t="shared" si="3"/>
        <v>0.19785670645842374</v>
      </c>
    </row>
    <row r="247" spans="1:6" ht="15" customHeight="1" x14ac:dyDescent="0.25">
      <c r="A247" s="22">
        <v>42776</v>
      </c>
      <c r="B247" s="21">
        <v>84325322</v>
      </c>
      <c r="C247" s="5">
        <v>41.388646050748548</v>
      </c>
      <c r="D247">
        <v>23</v>
      </c>
      <c r="E247" s="65">
        <f>VLOOKUP(B247,'SKU List'!$A$6:$C$11,3,1)</f>
        <v>35.552999999999997</v>
      </c>
      <c r="F247" s="140">
        <f t="shared" si="3"/>
        <v>0.16413934269255903</v>
      </c>
    </row>
    <row r="248" spans="1:6" ht="15" customHeight="1" x14ac:dyDescent="0.25">
      <c r="A248" s="22">
        <v>42776</v>
      </c>
      <c r="B248" s="21" t="s">
        <v>35</v>
      </c>
      <c r="C248" s="5">
        <v>59.089196228752435</v>
      </c>
      <c r="D248">
        <v>34</v>
      </c>
      <c r="E248" s="65">
        <f>VLOOKUP(B248,'SKU List'!$A$6:$C$11,3,1)</f>
        <v>50.79</v>
      </c>
      <c r="F248" s="140">
        <f t="shared" si="3"/>
        <v>0.16340217028455278</v>
      </c>
    </row>
    <row r="249" spans="1:6" ht="15" customHeight="1" x14ac:dyDescent="0.25">
      <c r="A249" s="22">
        <v>42776</v>
      </c>
      <c r="B249" s="21" t="s">
        <v>36</v>
      </c>
      <c r="C249" s="5">
        <v>57.7494292386395</v>
      </c>
      <c r="D249">
        <v>41</v>
      </c>
      <c r="E249" s="65">
        <f>VLOOKUP(B249,'SKU List'!$A$6:$C$11,3,1)</f>
        <v>50.79</v>
      </c>
      <c r="F249" s="140">
        <f t="shared" si="3"/>
        <v>0.13702361170780669</v>
      </c>
    </row>
    <row r="250" spans="1:6" x14ac:dyDescent="0.25">
      <c r="A250" s="22">
        <v>42777</v>
      </c>
      <c r="B250" s="21" t="s">
        <v>41</v>
      </c>
      <c r="C250" s="5">
        <v>59.063222129928405</v>
      </c>
      <c r="D250">
        <v>38</v>
      </c>
      <c r="E250" s="65">
        <f>VLOOKUP(B250,'SKU List'!$A$6:$C$11,3,1)</f>
        <v>50.79</v>
      </c>
      <c r="F250" s="140">
        <f t="shared" si="3"/>
        <v>0.16289076845694836</v>
      </c>
    </row>
    <row r="251" spans="1:6" ht="15" customHeight="1" x14ac:dyDescent="0.25">
      <c r="A251" s="22">
        <v>42777</v>
      </c>
      <c r="B251" s="21" t="s">
        <v>33</v>
      </c>
      <c r="C251" s="5">
        <v>50.641989564905124</v>
      </c>
      <c r="D251">
        <v>28</v>
      </c>
      <c r="E251" s="65">
        <f>VLOOKUP(B251,'SKU List'!$A$6:$C$11,3,1)</f>
        <v>45.710999999999999</v>
      </c>
      <c r="F251" s="140">
        <f t="shared" si="3"/>
        <v>0.10787315011496414</v>
      </c>
    </row>
    <row r="252" spans="1:6" ht="15" customHeight="1" x14ac:dyDescent="0.25">
      <c r="A252" s="22">
        <v>42777</v>
      </c>
      <c r="B252" s="21" t="s">
        <v>34</v>
      </c>
      <c r="C252" s="5">
        <v>52.554046332763853</v>
      </c>
      <c r="D252">
        <v>40</v>
      </c>
      <c r="E252" s="65">
        <f>VLOOKUP(B252,'SKU List'!$A$6:$C$11,3,1)</f>
        <v>40.632000000000005</v>
      </c>
      <c r="F252" s="140">
        <f t="shared" si="3"/>
        <v>0.29341519818773004</v>
      </c>
    </row>
    <row r="253" spans="1:6" ht="15" customHeight="1" x14ac:dyDescent="0.25">
      <c r="A253" s="22">
        <v>42777</v>
      </c>
      <c r="B253" s="21">
        <v>84325322</v>
      </c>
      <c r="C253" s="5">
        <v>45.916871017574898</v>
      </c>
      <c r="D253">
        <v>22</v>
      </c>
      <c r="E253" s="65">
        <f>VLOOKUP(B253,'SKU List'!$A$6:$C$11,3,1)</f>
        <v>35.552999999999997</v>
      </c>
      <c r="F253" s="140">
        <f t="shared" si="3"/>
        <v>0.29150482427853913</v>
      </c>
    </row>
    <row r="254" spans="1:6" ht="15" customHeight="1" x14ac:dyDescent="0.25">
      <c r="A254" s="22">
        <v>42777</v>
      </c>
      <c r="B254" s="21" t="s">
        <v>35</v>
      </c>
      <c r="C254" s="5">
        <v>57.283173460427726</v>
      </c>
      <c r="D254">
        <v>43</v>
      </c>
      <c r="E254" s="65">
        <f>VLOOKUP(B254,'SKU List'!$A$6:$C$11,3,1)</f>
        <v>50.79</v>
      </c>
      <c r="F254" s="140">
        <f t="shared" si="3"/>
        <v>0.1278435412566987</v>
      </c>
    </row>
    <row r="255" spans="1:6" ht="15" customHeight="1" x14ac:dyDescent="0.25">
      <c r="A255" s="22">
        <v>42777</v>
      </c>
      <c r="B255" s="21" t="s">
        <v>36</v>
      </c>
      <c r="C255" s="5">
        <v>62.543946459956018</v>
      </c>
      <c r="D255">
        <v>38</v>
      </c>
      <c r="E255" s="65">
        <f>VLOOKUP(B255,'SKU List'!$A$6:$C$11,3,1)</f>
        <v>50.79</v>
      </c>
      <c r="F255" s="140">
        <f t="shared" si="3"/>
        <v>0.23142245441929551</v>
      </c>
    </row>
    <row r="256" spans="1:6" x14ac:dyDescent="0.25">
      <c r="A256" s="22">
        <v>42778</v>
      </c>
      <c r="B256" s="21" t="s">
        <v>41</v>
      </c>
      <c r="C256" s="5">
        <v>61.472679989272073</v>
      </c>
      <c r="D256">
        <v>38</v>
      </c>
      <c r="E256" s="65">
        <f>VLOOKUP(B256,'SKU List'!$A$6:$C$11,3,1)</f>
        <v>50.79</v>
      </c>
      <c r="F256" s="140">
        <f t="shared" si="3"/>
        <v>0.21033037978484101</v>
      </c>
    </row>
    <row r="257" spans="1:6" ht="15" customHeight="1" x14ac:dyDescent="0.25">
      <c r="A257" s="22">
        <v>42778</v>
      </c>
      <c r="B257" s="21" t="s">
        <v>33</v>
      </c>
      <c r="C257" s="5">
        <v>56.59325778653362</v>
      </c>
      <c r="D257">
        <v>26</v>
      </c>
      <c r="E257" s="65">
        <f>VLOOKUP(B257,'SKU List'!$A$6:$C$11,3,1)</f>
        <v>45.710999999999999</v>
      </c>
      <c r="F257" s="140">
        <f t="shared" si="3"/>
        <v>0.2380665001101184</v>
      </c>
    </row>
    <row r="258" spans="1:6" ht="15" customHeight="1" x14ac:dyDescent="0.25">
      <c r="A258" s="22">
        <v>42778</v>
      </c>
      <c r="B258" s="21" t="s">
        <v>34</v>
      </c>
      <c r="C258" s="5">
        <v>48.603164990627853</v>
      </c>
      <c r="D258">
        <v>47</v>
      </c>
      <c r="E258" s="65">
        <f>VLOOKUP(B258,'SKU List'!$A$6:$C$11,3,1)</f>
        <v>40.632000000000005</v>
      </c>
      <c r="F258" s="140">
        <f t="shared" si="3"/>
        <v>0.19617948884199268</v>
      </c>
    </row>
    <row r="259" spans="1:6" ht="15" customHeight="1" x14ac:dyDescent="0.25">
      <c r="A259" s="22">
        <v>42778</v>
      </c>
      <c r="B259" s="21">
        <v>84325322</v>
      </c>
      <c r="C259" s="5">
        <v>42.157382089913568</v>
      </c>
      <c r="D259">
        <v>24</v>
      </c>
      <c r="E259" s="65">
        <f>VLOOKUP(B259,'SKU List'!$A$6:$C$11,3,1)</f>
        <v>35.552999999999997</v>
      </c>
      <c r="F259" s="140">
        <f t="shared" si="3"/>
        <v>0.18576159789366781</v>
      </c>
    </row>
    <row r="260" spans="1:6" ht="15" customHeight="1" x14ac:dyDescent="0.25">
      <c r="A260" s="22">
        <v>42778</v>
      </c>
      <c r="B260" s="21" t="s">
        <v>35</v>
      </c>
      <c r="C260" s="5">
        <v>61.380380090038464</v>
      </c>
      <c r="D260">
        <v>35</v>
      </c>
      <c r="E260" s="65">
        <f>VLOOKUP(B260,'SKU List'!$A$6:$C$11,3,1)</f>
        <v>50.79</v>
      </c>
      <c r="F260" s="140">
        <f t="shared" si="3"/>
        <v>0.20851309490132833</v>
      </c>
    </row>
    <row r="261" spans="1:6" ht="15" customHeight="1" x14ac:dyDescent="0.25">
      <c r="A261" s="22">
        <v>42778</v>
      </c>
      <c r="B261" s="21" t="s">
        <v>36</v>
      </c>
      <c r="C261" s="5">
        <v>61.551905327771522</v>
      </c>
      <c r="D261">
        <v>39</v>
      </c>
      <c r="E261" s="65">
        <f>VLOOKUP(B261,'SKU List'!$A$6:$C$11,3,1)</f>
        <v>50.79</v>
      </c>
      <c r="F261" s="140">
        <f t="shared" ref="F261:F324" si="4">(C261-E261)/E261</f>
        <v>0.21189024075155588</v>
      </c>
    </row>
    <row r="262" spans="1:6" x14ac:dyDescent="0.25">
      <c r="A262" s="22">
        <v>42779</v>
      </c>
      <c r="B262" s="21" t="s">
        <v>41</v>
      </c>
      <c r="C262" s="5">
        <v>60.838555836149382</v>
      </c>
      <c r="D262">
        <v>37</v>
      </c>
      <c r="E262" s="65">
        <f>VLOOKUP(B262,'SKU List'!$A$6:$C$11,3,1)</f>
        <v>50.79</v>
      </c>
      <c r="F262" s="140">
        <f t="shared" si="4"/>
        <v>0.19784516314529205</v>
      </c>
    </row>
    <row r="263" spans="1:6" ht="15" customHeight="1" x14ac:dyDescent="0.25">
      <c r="A263" s="22">
        <v>42779</v>
      </c>
      <c r="B263" s="21" t="s">
        <v>33</v>
      </c>
      <c r="C263" s="5">
        <v>53.166114376174029</v>
      </c>
      <c r="D263">
        <v>30</v>
      </c>
      <c r="E263" s="65">
        <f>VLOOKUP(B263,'SKU List'!$A$6:$C$11,3,1)</f>
        <v>45.710999999999999</v>
      </c>
      <c r="F263" s="140">
        <f t="shared" si="4"/>
        <v>0.16309234924140864</v>
      </c>
    </row>
    <row r="264" spans="1:6" ht="15" customHeight="1" x14ac:dyDescent="0.25">
      <c r="A264" s="22">
        <v>42779</v>
      </c>
      <c r="B264" s="21" t="s">
        <v>34</v>
      </c>
      <c r="C264" s="5">
        <v>49.822531080367661</v>
      </c>
      <c r="D264">
        <v>44</v>
      </c>
      <c r="E264" s="65">
        <f>VLOOKUP(B264,'SKU List'!$A$6:$C$11,3,1)</f>
        <v>40.632000000000005</v>
      </c>
      <c r="F264" s="140">
        <f t="shared" si="4"/>
        <v>0.22618948317502596</v>
      </c>
    </row>
    <row r="265" spans="1:6" ht="15" customHeight="1" x14ac:dyDescent="0.25">
      <c r="A265" s="22">
        <v>42779</v>
      </c>
      <c r="B265" s="21">
        <v>84325322</v>
      </c>
      <c r="C265" s="5">
        <v>43.187939230956339</v>
      </c>
      <c r="D265">
        <v>23</v>
      </c>
      <c r="E265" s="65">
        <f>VLOOKUP(B265,'SKU List'!$A$6:$C$11,3,1)</f>
        <v>35.552999999999997</v>
      </c>
      <c r="F265" s="140">
        <f t="shared" si="4"/>
        <v>0.21474810089039861</v>
      </c>
    </row>
    <row r="266" spans="1:6" ht="15" customHeight="1" x14ac:dyDescent="0.25">
      <c r="A266" s="22">
        <v>42779</v>
      </c>
      <c r="B266" s="21" t="s">
        <v>35</v>
      </c>
      <c r="C266" s="5">
        <v>61.375582033191719</v>
      </c>
      <c r="D266">
        <v>40</v>
      </c>
      <c r="E266" s="65">
        <f>VLOOKUP(B266,'SKU List'!$A$6:$C$11,3,1)</f>
        <v>50.79</v>
      </c>
      <c r="F266" s="140">
        <f t="shared" si="4"/>
        <v>0.20841862636723213</v>
      </c>
    </row>
    <row r="267" spans="1:6" ht="15" customHeight="1" x14ac:dyDescent="0.25">
      <c r="A267" s="22">
        <v>42779</v>
      </c>
      <c r="B267" s="21" t="s">
        <v>36</v>
      </c>
      <c r="C267" s="5">
        <v>59.841019533758967</v>
      </c>
      <c r="D267">
        <v>35</v>
      </c>
      <c r="E267" s="65">
        <f>VLOOKUP(B267,'SKU List'!$A$6:$C$11,3,1)</f>
        <v>50.79</v>
      </c>
      <c r="F267" s="140">
        <f t="shared" si="4"/>
        <v>0.17820475553768395</v>
      </c>
    </row>
    <row r="268" spans="1:6" x14ac:dyDescent="0.25">
      <c r="A268" s="22">
        <v>42780</v>
      </c>
      <c r="B268" s="21" t="s">
        <v>41</v>
      </c>
      <c r="C268" s="5">
        <v>63.23345352265568</v>
      </c>
      <c r="D268">
        <v>41</v>
      </c>
      <c r="E268" s="65">
        <f>VLOOKUP(B268,'SKU List'!$A$6:$C$11,3,1)</f>
        <v>50.79</v>
      </c>
      <c r="F268" s="140">
        <f t="shared" si="4"/>
        <v>0.24499810046575468</v>
      </c>
    </row>
    <row r="269" spans="1:6" ht="15" customHeight="1" x14ac:dyDescent="0.25">
      <c r="A269" s="22">
        <v>42780</v>
      </c>
      <c r="B269" s="21" t="s">
        <v>33</v>
      </c>
      <c r="C269" s="5">
        <v>58.627537575161803</v>
      </c>
      <c r="D269">
        <v>25</v>
      </c>
      <c r="E269" s="65">
        <f>VLOOKUP(B269,'SKU List'!$A$6:$C$11,3,1)</f>
        <v>45.710999999999999</v>
      </c>
      <c r="F269" s="140">
        <f t="shared" si="4"/>
        <v>0.28256956914444675</v>
      </c>
    </row>
    <row r="270" spans="1:6" ht="15" customHeight="1" x14ac:dyDescent="0.25">
      <c r="A270" s="22">
        <v>42780</v>
      </c>
      <c r="B270" s="21" t="s">
        <v>34</v>
      </c>
      <c r="C270" s="5">
        <v>49.77440103715805</v>
      </c>
      <c r="D270">
        <v>42</v>
      </c>
      <c r="E270" s="65">
        <f>VLOOKUP(B270,'SKU List'!$A$6:$C$11,3,1)</f>
        <v>40.632000000000005</v>
      </c>
      <c r="F270" s="140">
        <f t="shared" si="4"/>
        <v>0.22500494775443108</v>
      </c>
    </row>
    <row r="271" spans="1:6" ht="15" customHeight="1" x14ac:dyDescent="0.25">
      <c r="A271" s="22">
        <v>42780</v>
      </c>
      <c r="B271" s="21">
        <v>84325322</v>
      </c>
      <c r="C271" s="5">
        <v>42.563551254497035</v>
      </c>
      <c r="D271">
        <v>21</v>
      </c>
      <c r="E271" s="65">
        <f>VLOOKUP(B271,'SKU List'!$A$6:$C$11,3,1)</f>
        <v>35.552999999999997</v>
      </c>
      <c r="F271" s="140">
        <f t="shared" si="4"/>
        <v>0.19718592677121588</v>
      </c>
    </row>
    <row r="272" spans="1:6" ht="15" customHeight="1" x14ac:dyDescent="0.25">
      <c r="A272" s="22">
        <v>42780</v>
      </c>
      <c r="B272" s="21" t="s">
        <v>35</v>
      </c>
      <c r="C272" s="5">
        <v>56.601639328034302</v>
      </c>
      <c r="D272">
        <v>41</v>
      </c>
      <c r="E272" s="65">
        <f>VLOOKUP(B272,'SKU List'!$A$6:$C$11,3,1)</f>
        <v>50.79</v>
      </c>
      <c r="F272" s="140">
        <f t="shared" si="4"/>
        <v>0.11442487355846236</v>
      </c>
    </row>
    <row r="273" spans="1:6" ht="15" customHeight="1" x14ac:dyDescent="0.25">
      <c r="A273" s="22">
        <v>42780</v>
      </c>
      <c r="B273" s="21" t="s">
        <v>36</v>
      </c>
      <c r="C273" s="5">
        <v>61.344061617935203</v>
      </c>
      <c r="D273">
        <v>37</v>
      </c>
      <c r="E273" s="65">
        <f>VLOOKUP(B273,'SKU List'!$A$6:$C$11,3,1)</f>
        <v>50.79</v>
      </c>
      <c r="F273" s="140">
        <f t="shared" si="4"/>
        <v>0.20779802358604457</v>
      </c>
    </row>
    <row r="274" spans="1:6" x14ac:dyDescent="0.25">
      <c r="A274" s="22">
        <v>42781</v>
      </c>
      <c r="B274" s="21" t="s">
        <v>41</v>
      </c>
      <c r="C274" s="5">
        <v>64.990224113645624</v>
      </c>
      <c r="D274">
        <v>43</v>
      </c>
      <c r="E274" s="65">
        <f>VLOOKUP(B274,'SKU List'!$A$6:$C$11,3,1)</f>
        <v>50.79</v>
      </c>
      <c r="F274" s="140">
        <f t="shared" si="4"/>
        <v>0.27958700755356614</v>
      </c>
    </row>
    <row r="275" spans="1:6" ht="15" customHeight="1" x14ac:dyDescent="0.25">
      <c r="A275" s="22">
        <v>42781</v>
      </c>
      <c r="B275" s="21" t="s">
        <v>33</v>
      </c>
      <c r="C275" s="5">
        <v>54.5520422098176</v>
      </c>
      <c r="D275">
        <v>27</v>
      </c>
      <c r="E275" s="65">
        <f>VLOOKUP(B275,'SKU List'!$A$6:$C$11,3,1)</f>
        <v>45.710999999999999</v>
      </c>
      <c r="F275" s="140">
        <f t="shared" si="4"/>
        <v>0.19341169980568357</v>
      </c>
    </row>
    <row r="276" spans="1:6" ht="15" customHeight="1" x14ac:dyDescent="0.25">
      <c r="A276" s="22">
        <v>42781</v>
      </c>
      <c r="B276" s="21" t="s">
        <v>34</v>
      </c>
      <c r="C276" s="5">
        <v>48.519714898701288</v>
      </c>
      <c r="D276">
        <v>37</v>
      </c>
      <c r="E276" s="65">
        <f>VLOOKUP(B276,'SKU List'!$A$6:$C$11,3,1)</f>
        <v>40.632000000000005</v>
      </c>
      <c r="F276" s="140">
        <f t="shared" si="4"/>
        <v>0.1941256866189526</v>
      </c>
    </row>
    <row r="277" spans="1:6" ht="15" customHeight="1" x14ac:dyDescent="0.25">
      <c r="A277" s="22">
        <v>42781</v>
      </c>
      <c r="B277" s="21">
        <v>84325322</v>
      </c>
      <c r="C277" s="5">
        <v>42.108681713074823</v>
      </c>
      <c r="D277">
        <v>21</v>
      </c>
      <c r="E277" s="65">
        <f>VLOOKUP(B277,'SKU List'!$A$6:$C$11,3,1)</f>
        <v>35.552999999999997</v>
      </c>
      <c r="F277" s="140">
        <f t="shared" si="4"/>
        <v>0.18439180134095087</v>
      </c>
    </row>
    <row r="278" spans="1:6" ht="15" customHeight="1" x14ac:dyDescent="0.25">
      <c r="A278" s="22">
        <v>42781</v>
      </c>
      <c r="B278" s="21" t="s">
        <v>35</v>
      </c>
      <c r="C278" s="5">
        <v>63.357578504748766</v>
      </c>
      <c r="D278">
        <v>35</v>
      </c>
      <c r="E278" s="65">
        <f>VLOOKUP(B278,'SKU List'!$A$6:$C$11,3,1)</f>
        <v>50.79</v>
      </c>
      <c r="F278" s="140">
        <f t="shared" si="4"/>
        <v>0.24744198670503578</v>
      </c>
    </row>
    <row r="279" spans="1:6" ht="15" customHeight="1" x14ac:dyDescent="0.25">
      <c r="A279" s="22">
        <v>42781</v>
      </c>
      <c r="B279" s="21" t="s">
        <v>36</v>
      </c>
      <c r="C279" s="5">
        <v>62.614893215613165</v>
      </c>
      <c r="D279">
        <v>37</v>
      </c>
      <c r="E279" s="65">
        <f>VLOOKUP(B279,'SKU List'!$A$6:$C$11,3,1)</f>
        <v>50.79</v>
      </c>
      <c r="F279" s="140">
        <f t="shared" si="4"/>
        <v>0.23281931907094244</v>
      </c>
    </row>
    <row r="280" spans="1:6" x14ac:dyDescent="0.25">
      <c r="A280" s="22">
        <v>42782</v>
      </c>
      <c r="B280" s="21" t="s">
        <v>41</v>
      </c>
      <c r="C280" s="5">
        <v>63.522437182511005</v>
      </c>
      <c r="D280">
        <v>34</v>
      </c>
      <c r="E280" s="65">
        <f>VLOOKUP(B280,'SKU List'!$A$6:$C$11,3,1)</f>
        <v>50.79</v>
      </c>
      <c r="F280" s="140">
        <f t="shared" si="4"/>
        <v>0.25068787522171698</v>
      </c>
    </row>
    <row r="281" spans="1:6" ht="15" customHeight="1" x14ac:dyDescent="0.25">
      <c r="A281" s="22">
        <v>42782</v>
      </c>
      <c r="B281" s="21" t="s">
        <v>33</v>
      </c>
      <c r="C281" s="5">
        <v>52.30661674217135</v>
      </c>
      <c r="D281">
        <v>33</v>
      </c>
      <c r="E281" s="65">
        <f>VLOOKUP(B281,'SKU List'!$A$6:$C$11,3,1)</f>
        <v>45.710999999999999</v>
      </c>
      <c r="F281" s="140">
        <f t="shared" si="4"/>
        <v>0.14428948704187947</v>
      </c>
    </row>
    <row r="282" spans="1:6" ht="15" customHeight="1" x14ac:dyDescent="0.25">
      <c r="A282" s="22">
        <v>42782</v>
      </c>
      <c r="B282" s="21" t="s">
        <v>34</v>
      </c>
      <c r="C282" s="5">
        <v>50.841219125718268</v>
      </c>
      <c r="D282">
        <v>46</v>
      </c>
      <c r="E282" s="65">
        <f>VLOOKUP(B282,'SKU List'!$A$6:$C$11,3,1)</f>
        <v>40.632000000000005</v>
      </c>
      <c r="F282" s="140">
        <f t="shared" si="4"/>
        <v>0.2512605612748145</v>
      </c>
    </row>
    <row r="283" spans="1:6" ht="15" customHeight="1" x14ac:dyDescent="0.25">
      <c r="A283" s="22">
        <v>42782</v>
      </c>
      <c r="B283" s="21">
        <v>84325322</v>
      </c>
      <c r="C283" s="5">
        <v>39.644738128657316</v>
      </c>
      <c r="D283">
        <v>24</v>
      </c>
      <c r="E283" s="65">
        <f>VLOOKUP(B283,'SKU List'!$A$6:$C$11,3,1)</f>
        <v>35.552999999999997</v>
      </c>
      <c r="F283" s="140">
        <f t="shared" si="4"/>
        <v>0.11508840684772928</v>
      </c>
    </row>
    <row r="284" spans="1:6" ht="15" customHeight="1" x14ac:dyDescent="0.25">
      <c r="A284" s="22">
        <v>42782</v>
      </c>
      <c r="B284" s="21" t="s">
        <v>35</v>
      </c>
      <c r="C284" s="5">
        <v>60.517747031637242</v>
      </c>
      <c r="D284">
        <v>41</v>
      </c>
      <c r="E284" s="65">
        <f>VLOOKUP(B284,'SKU List'!$A$6:$C$11,3,1)</f>
        <v>50.79</v>
      </c>
      <c r="F284" s="140">
        <f t="shared" si="4"/>
        <v>0.1915287858168388</v>
      </c>
    </row>
    <row r="285" spans="1:6" ht="15" customHeight="1" x14ac:dyDescent="0.25">
      <c r="A285" s="22">
        <v>42782</v>
      </c>
      <c r="B285" s="21" t="s">
        <v>36</v>
      </c>
      <c r="C285" s="5">
        <v>60.831952786242297</v>
      </c>
      <c r="D285">
        <v>39</v>
      </c>
      <c r="E285" s="65">
        <f>VLOOKUP(B285,'SKU List'!$A$6:$C$11,3,1)</f>
        <v>50.79</v>
      </c>
      <c r="F285" s="140">
        <f t="shared" si="4"/>
        <v>0.19771515625600114</v>
      </c>
    </row>
    <row r="286" spans="1:6" x14ac:dyDescent="0.25">
      <c r="A286" s="22">
        <v>42783</v>
      </c>
      <c r="B286" s="21" t="s">
        <v>41</v>
      </c>
      <c r="C286" s="5">
        <v>65.231900541379218</v>
      </c>
      <c r="D286">
        <v>36</v>
      </c>
      <c r="E286" s="65">
        <f>VLOOKUP(B286,'SKU List'!$A$6:$C$11,3,1)</f>
        <v>50.79</v>
      </c>
      <c r="F286" s="140">
        <f t="shared" si="4"/>
        <v>0.2843453542307387</v>
      </c>
    </row>
    <row r="287" spans="1:6" ht="15" customHeight="1" x14ac:dyDescent="0.25">
      <c r="A287" s="22">
        <v>42783</v>
      </c>
      <c r="B287" s="21" t="s">
        <v>33</v>
      </c>
      <c r="C287" s="5">
        <v>57.137864460515175</v>
      </c>
      <c r="D287">
        <v>28</v>
      </c>
      <c r="E287" s="65">
        <f>VLOOKUP(B287,'SKU List'!$A$6:$C$11,3,1)</f>
        <v>45.710999999999999</v>
      </c>
      <c r="F287" s="140">
        <f t="shared" si="4"/>
        <v>0.24998062743136612</v>
      </c>
    </row>
    <row r="288" spans="1:6" ht="15" customHeight="1" x14ac:dyDescent="0.25">
      <c r="A288" s="22">
        <v>42783</v>
      </c>
      <c r="B288" s="21" t="s">
        <v>34</v>
      </c>
      <c r="C288" s="5">
        <v>51.647287553151735</v>
      </c>
      <c r="D288">
        <v>37</v>
      </c>
      <c r="E288" s="65">
        <f>VLOOKUP(B288,'SKU List'!$A$6:$C$11,3,1)</f>
        <v>40.632000000000005</v>
      </c>
      <c r="F288" s="140">
        <f t="shared" si="4"/>
        <v>0.27109882735655955</v>
      </c>
    </row>
    <row r="289" spans="1:6" ht="15" customHeight="1" x14ac:dyDescent="0.25">
      <c r="A289" s="22">
        <v>42783</v>
      </c>
      <c r="B289" s="21">
        <v>84325322</v>
      </c>
      <c r="C289" s="5">
        <v>42.325049395750725</v>
      </c>
      <c r="D289">
        <v>21</v>
      </c>
      <c r="E289" s="65">
        <f>VLOOKUP(B289,'SKU List'!$A$6:$C$11,3,1)</f>
        <v>35.552999999999997</v>
      </c>
      <c r="F289" s="140">
        <f t="shared" si="4"/>
        <v>0.19047757983153962</v>
      </c>
    </row>
    <row r="290" spans="1:6" ht="15" customHeight="1" x14ac:dyDescent="0.25">
      <c r="A290" s="22">
        <v>42783</v>
      </c>
      <c r="B290" s="21" t="s">
        <v>35</v>
      </c>
      <c r="C290" s="5">
        <v>60.709258316964814</v>
      </c>
      <c r="D290">
        <v>41</v>
      </c>
      <c r="E290" s="65">
        <f>VLOOKUP(B290,'SKU List'!$A$6:$C$11,3,1)</f>
        <v>50.79</v>
      </c>
      <c r="F290" s="140">
        <f t="shared" si="4"/>
        <v>0.19529943526215426</v>
      </c>
    </row>
    <row r="291" spans="1:6" ht="15" customHeight="1" x14ac:dyDescent="0.25">
      <c r="A291" s="22">
        <v>42783</v>
      </c>
      <c r="B291" s="21" t="s">
        <v>36</v>
      </c>
      <c r="C291" s="5">
        <v>63.942602946077237</v>
      </c>
      <c r="D291">
        <v>35</v>
      </c>
      <c r="E291" s="65">
        <f>VLOOKUP(B291,'SKU List'!$A$6:$C$11,3,1)</f>
        <v>50.79</v>
      </c>
      <c r="F291" s="140">
        <f t="shared" si="4"/>
        <v>0.25896048328563176</v>
      </c>
    </row>
    <row r="292" spans="1:6" x14ac:dyDescent="0.25">
      <c r="A292" s="22">
        <v>42784</v>
      </c>
      <c r="B292" s="21" t="s">
        <v>41</v>
      </c>
      <c r="C292" s="5">
        <v>65.445704810905028</v>
      </c>
      <c r="D292">
        <v>41</v>
      </c>
      <c r="E292" s="65">
        <f>VLOOKUP(B292,'SKU List'!$A$6:$C$11,3,1)</f>
        <v>50.79</v>
      </c>
      <c r="F292" s="140">
        <f t="shared" si="4"/>
        <v>0.28855492835016794</v>
      </c>
    </row>
    <row r="293" spans="1:6" ht="15" customHeight="1" x14ac:dyDescent="0.25">
      <c r="A293" s="22">
        <v>42784</v>
      </c>
      <c r="B293" s="21" t="s">
        <v>33</v>
      </c>
      <c r="C293" s="5">
        <v>57.669314170401762</v>
      </c>
      <c r="D293">
        <v>32</v>
      </c>
      <c r="E293" s="65">
        <f>VLOOKUP(B293,'SKU List'!$A$6:$C$11,3,1)</f>
        <v>45.710999999999999</v>
      </c>
      <c r="F293" s="140">
        <f t="shared" si="4"/>
        <v>0.26160692547530712</v>
      </c>
    </row>
    <row r="294" spans="1:6" ht="15" customHeight="1" x14ac:dyDescent="0.25">
      <c r="A294" s="22">
        <v>42784</v>
      </c>
      <c r="B294" s="21" t="s">
        <v>34</v>
      </c>
      <c r="C294" s="5">
        <v>48.09961707933293</v>
      </c>
      <c r="D294">
        <v>38</v>
      </c>
      <c r="E294" s="65">
        <f>VLOOKUP(B294,'SKU List'!$A$6:$C$11,3,1)</f>
        <v>40.632000000000005</v>
      </c>
      <c r="F294" s="140">
        <f t="shared" si="4"/>
        <v>0.18378659872349193</v>
      </c>
    </row>
    <row r="295" spans="1:6" ht="15" customHeight="1" x14ac:dyDescent="0.25">
      <c r="A295" s="22">
        <v>42784</v>
      </c>
      <c r="B295" s="21">
        <v>84325322</v>
      </c>
      <c r="C295" s="5">
        <v>42.582508464717499</v>
      </c>
      <c r="D295">
        <v>20</v>
      </c>
      <c r="E295" s="65">
        <f>VLOOKUP(B295,'SKU List'!$A$6:$C$11,3,1)</f>
        <v>35.552999999999997</v>
      </c>
      <c r="F295" s="140">
        <f t="shared" si="4"/>
        <v>0.19771913663312526</v>
      </c>
    </row>
    <row r="296" spans="1:6" ht="15" customHeight="1" x14ac:dyDescent="0.25">
      <c r="A296" s="22">
        <v>42784</v>
      </c>
      <c r="B296" s="21" t="s">
        <v>35</v>
      </c>
      <c r="C296" s="5">
        <v>63.084138652990731</v>
      </c>
      <c r="D296">
        <v>37</v>
      </c>
      <c r="E296" s="65">
        <f>VLOOKUP(B296,'SKU List'!$A$6:$C$11,3,1)</f>
        <v>50.79</v>
      </c>
      <c r="F296" s="140">
        <f t="shared" si="4"/>
        <v>0.24205825266766554</v>
      </c>
    </row>
    <row r="297" spans="1:6" ht="15" customHeight="1" x14ac:dyDescent="0.25">
      <c r="A297" s="22">
        <v>42784</v>
      </c>
      <c r="B297" s="21" t="s">
        <v>36</v>
      </c>
      <c r="C297" s="5">
        <v>64.490026537877185</v>
      </c>
      <c r="D297">
        <v>34</v>
      </c>
      <c r="E297" s="65">
        <f>VLOOKUP(B297,'SKU List'!$A$6:$C$11,3,1)</f>
        <v>50.79</v>
      </c>
      <c r="F297" s="140">
        <f t="shared" si="4"/>
        <v>0.26973865993063961</v>
      </c>
    </row>
    <row r="298" spans="1:6" x14ac:dyDescent="0.25">
      <c r="A298" s="22">
        <v>42785</v>
      </c>
      <c r="B298" s="21" t="s">
        <v>41</v>
      </c>
      <c r="C298" s="5">
        <v>61.383585383837563</v>
      </c>
      <c r="D298">
        <v>35</v>
      </c>
      <c r="E298" s="65">
        <f>VLOOKUP(B298,'SKU List'!$A$6:$C$11,3,1)</f>
        <v>50.79</v>
      </c>
      <c r="F298" s="140">
        <f t="shared" si="4"/>
        <v>0.20857620365894003</v>
      </c>
    </row>
    <row r="299" spans="1:6" ht="15" customHeight="1" x14ac:dyDescent="0.25">
      <c r="A299" s="22">
        <v>42785</v>
      </c>
      <c r="B299" s="21" t="s">
        <v>33</v>
      </c>
      <c r="C299" s="5">
        <v>56.560530406448244</v>
      </c>
      <c r="D299">
        <v>26</v>
      </c>
      <c r="E299" s="65">
        <f>VLOOKUP(B299,'SKU List'!$A$6:$C$11,3,1)</f>
        <v>45.710999999999999</v>
      </c>
      <c r="F299" s="140">
        <f t="shared" si="4"/>
        <v>0.23735053721091742</v>
      </c>
    </row>
    <row r="300" spans="1:6" ht="15" customHeight="1" x14ac:dyDescent="0.25">
      <c r="A300" s="22">
        <v>42785</v>
      </c>
      <c r="B300" s="21" t="s">
        <v>34</v>
      </c>
      <c r="C300" s="5">
        <v>49.368128356514646</v>
      </c>
      <c r="D300">
        <v>36</v>
      </c>
      <c r="E300" s="65">
        <f>VLOOKUP(B300,'SKU List'!$A$6:$C$11,3,1)</f>
        <v>40.632000000000005</v>
      </c>
      <c r="F300" s="140">
        <f t="shared" si="4"/>
        <v>0.21500611233792674</v>
      </c>
    </row>
    <row r="301" spans="1:6" ht="15" customHeight="1" x14ac:dyDescent="0.25">
      <c r="A301" s="22">
        <v>42785</v>
      </c>
      <c r="B301" s="21">
        <v>84325322</v>
      </c>
      <c r="C301" s="5">
        <v>42.62459135407407</v>
      </c>
      <c r="D301">
        <v>21</v>
      </c>
      <c r="E301" s="65">
        <f>VLOOKUP(B301,'SKU List'!$A$6:$C$11,3,1)</f>
        <v>35.552999999999997</v>
      </c>
      <c r="F301" s="140">
        <f t="shared" si="4"/>
        <v>0.19890280297229695</v>
      </c>
    </row>
    <row r="302" spans="1:6" ht="15" customHeight="1" x14ac:dyDescent="0.25">
      <c r="A302" s="22">
        <v>42785</v>
      </c>
      <c r="B302" s="21" t="s">
        <v>35</v>
      </c>
      <c r="C302" s="5">
        <v>62.493772293213375</v>
      </c>
      <c r="D302">
        <v>33</v>
      </c>
      <c r="E302" s="65">
        <f>VLOOKUP(B302,'SKU List'!$A$6:$C$11,3,1)</f>
        <v>50.79</v>
      </c>
      <c r="F302" s="140">
        <f t="shared" si="4"/>
        <v>0.2304345795080405</v>
      </c>
    </row>
    <row r="303" spans="1:6" ht="15" customHeight="1" x14ac:dyDescent="0.25">
      <c r="A303" s="22">
        <v>42785</v>
      </c>
      <c r="B303" s="21" t="s">
        <v>36</v>
      </c>
      <c r="C303" s="5">
        <v>64.078275779901375</v>
      </c>
      <c r="D303">
        <v>44</v>
      </c>
      <c r="E303" s="65">
        <f>VLOOKUP(B303,'SKU List'!$A$6:$C$11,3,1)</f>
        <v>50.79</v>
      </c>
      <c r="F303" s="140">
        <f t="shared" si="4"/>
        <v>0.2616317341977038</v>
      </c>
    </row>
    <row r="304" spans="1:6" x14ac:dyDescent="0.25">
      <c r="A304" s="22">
        <v>42786</v>
      </c>
      <c r="B304" s="21" t="s">
        <v>41</v>
      </c>
      <c r="C304" s="5">
        <v>59.487262404180406</v>
      </c>
      <c r="D304">
        <v>44</v>
      </c>
      <c r="E304" s="65">
        <f>VLOOKUP(B304,'SKU List'!$A$6:$C$11,3,1)</f>
        <v>50.79</v>
      </c>
      <c r="F304" s="140">
        <f t="shared" si="4"/>
        <v>0.17123966143296726</v>
      </c>
    </row>
    <row r="305" spans="1:6" ht="15" customHeight="1" x14ac:dyDescent="0.25">
      <c r="A305" s="22">
        <v>42786</v>
      </c>
      <c r="B305" s="21" t="s">
        <v>33</v>
      </c>
      <c r="C305" s="5">
        <v>54.499875298337635</v>
      </c>
      <c r="D305">
        <v>26</v>
      </c>
      <c r="E305" s="65">
        <f>VLOOKUP(B305,'SKU List'!$A$6:$C$11,3,1)</f>
        <v>45.710999999999999</v>
      </c>
      <c r="F305" s="140">
        <f t="shared" si="4"/>
        <v>0.19227046659092203</v>
      </c>
    </row>
    <row r="306" spans="1:6" ht="15" customHeight="1" x14ac:dyDescent="0.25">
      <c r="A306" s="22">
        <v>42786</v>
      </c>
      <c r="B306" s="21" t="s">
        <v>34</v>
      </c>
      <c r="C306" s="5">
        <v>46.983188538656293</v>
      </c>
      <c r="D306">
        <v>43</v>
      </c>
      <c r="E306" s="65">
        <f>VLOOKUP(B306,'SKU List'!$A$6:$C$11,3,1)</f>
        <v>40.632000000000005</v>
      </c>
      <c r="F306" s="140">
        <f t="shared" si="4"/>
        <v>0.15631001522583893</v>
      </c>
    </row>
    <row r="307" spans="1:6" ht="15" customHeight="1" x14ac:dyDescent="0.25">
      <c r="A307" s="22">
        <v>42786</v>
      </c>
      <c r="B307" s="21">
        <v>84325322</v>
      </c>
      <c r="C307" s="5">
        <v>45.27001251968516</v>
      </c>
      <c r="D307">
        <v>21</v>
      </c>
      <c r="E307" s="65">
        <f>VLOOKUP(B307,'SKU List'!$A$6:$C$11,3,1)</f>
        <v>35.552999999999997</v>
      </c>
      <c r="F307" s="140">
        <f t="shared" si="4"/>
        <v>0.27331062131705242</v>
      </c>
    </row>
    <row r="308" spans="1:6" ht="15" customHeight="1" x14ac:dyDescent="0.25">
      <c r="A308" s="22">
        <v>42786</v>
      </c>
      <c r="B308" s="21" t="s">
        <v>35</v>
      </c>
      <c r="C308" s="5">
        <v>61.475930373806271</v>
      </c>
      <c r="D308">
        <v>43</v>
      </c>
      <c r="E308" s="65">
        <f>VLOOKUP(B308,'SKU List'!$A$6:$C$11,3,1)</f>
        <v>50.79</v>
      </c>
      <c r="F308" s="140">
        <f t="shared" si="4"/>
        <v>0.21039437633010971</v>
      </c>
    </row>
    <row r="309" spans="1:6" ht="15" customHeight="1" x14ac:dyDescent="0.25">
      <c r="A309" s="22">
        <v>42786</v>
      </c>
      <c r="B309" s="21" t="s">
        <v>36</v>
      </c>
      <c r="C309" s="5">
        <v>57.006359041131454</v>
      </c>
      <c r="D309">
        <v>36</v>
      </c>
      <c r="E309" s="65">
        <f>VLOOKUP(B309,'SKU List'!$A$6:$C$11,3,1)</f>
        <v>50.79</v>
      </c>
      <c r="F309" s="140">
        <f t="shared" si="4"/>
        <v>0.12239336564543128</v>
      </c>
    </row>
    <row r="310" spans="1:6" x14ac:dyDescent="0.25">
      <c r="A310" s="22">
        <v>42787</v>
      </c>
      <c r="B310" s="21" t="s">
        <v>41</v>
      </c>
      <c r="C310" s="5">
        <v>64.97340641331057</v>
      </c>
      <c r="D310">
        <v>40</v>
      </c>
      <c r="E310" s="65">
        <f>VLOOKUP(B310,'SKU List'!$A$6:$C$11,3,1)</f>
        <v>50.79</v>
      </c>
      <c r="F310" s="140">
        <f t="shared" si="4"/>
        <v>0.27925588527880629</v>
      </c>
    </row>
    <row r="311" spans="1:6" ht="15" customHeight="1" x14ac:dyDescent="0.25">
      <c r="A311" s="22">
        <v>42787</v>
      </c>
      <c r="B311" s="21" t="s">
        <v>33</v>
      </c>
      <c r="C311" s="5">
        <v>50.992079099926748</v>
      </c>
      <c r="D311">
        <v>26</v>
      </c>
      <c r="E311" s="65">
        <f>VLOOKUP(B311,'SKU List'!$A$6:$C$11,3,1)</f>
        <v>45.710999999999999</v>
      </c>
      <c r="F311" s="140">
        <f t="shared" si="4"/>
        <v>0.11553190916686902</v>
      </c>
    </row>
    <row r="312" spans="1:6" ht="15" customHeight="1" x14ac:dyDescent="0.25">
      <c r="A312" s="22">
        <v>42787</v>
      </c>
      <c r="B312" s="21" t="s">
        <v>34</v>
      </c>
      <c r="C312" s="5">
        <v>49.022099913812625</v>
      </c>
      <c r="D312">
        <v>44</v>
      </c>
      <c r="E312" s="65">
        <f>VLOOKUP(B312,'SKU List'!$A$6:$C$11,3,1)</f>
        <v>40.632000000000005</v>
      </c>
      <c r="F312" s="140">
        <f t="shared" si="4"/>
        <v>0.20648995653210817</v>
      </c>
    </row>
    <row r="313" spans="1:6" ht="15" customHeight="1" x14ac:dyDescent="0.25">
      <c r="A313" s="22">
        <v>42787</v>
      </c>
      <c r="B313" s="21">
        <v>84325322</v>
      </c>
      <c r="C313" s="5">
        <v>41.917953157372274</v>
      </c>
      <c r="D313">
        <v>23</v>
      </c>
      <c r="E313" s="65">
        <f>VLOOKUP(B313,'SKU List'!$A$6:$C$11,3,1)</f>
        <v>35.552999999999997</v>
      </c>
      <c r="F313" s="140">
        <f t="shared" si="4"/>
        <v>0.17902717512930771</v>
      </c>
    </row>
    <row r="314" spans="1:6" ht="15" customHeight="1" x14ac:dyDescent="0.25">
      <c r="A314" s="22">
        <v>42787</v>
      </c>
      <c r="B314" s="21" t="s">
        <v>35</v>
      </c>
      <c r="C314" s="5">
        <v>62.613048913307701</v>
      </c>
      <c r="D314">
        <v>42</v>
      </c>
      <c r="E314" s="65">
        <f>VLOOKUP(B314,'SKU List'!$A$6:$C$11,3,1)</f>
        <v>50.79</v>
      </c>
      <c r="F314" s="140">
        <f t="shared" si="4"/>
        <v>0.2327830067593562</v>
      </c>
    </row>
    <row r="315" spans="1:6" ht="15" customHeight="1" x14ac:dyDescent="0.25">
      <c r="A315" s="22">
        <v>42787</v>
      </c>
      <c r="B315" s="21" t="s">
        <v>36</v>
      </c>
      <c r="C315" s="5">
        <v>58.846058446067623</v>
      </c>
      <c r="D315">
        <v>41</v>
      </c>
      <c r="E315" s="65">
        <f>VLOOKUP(B315,'SKU List'!$A$6:$C$11,3,1)</f>
        <v>50.79</v>
      </c>
      <c r="F315" s="140">
        <f t="shared" si="4"/>
        <v>0.15861505111375515</v>
      </c>
    </row>
    <row r="316" spans="1:6" x14ac:dyDescent="0.25">
      <c r="A316" s="22">
        <v>42788</v>
      </c>
      <c r="B316" s="21" t="s">
        <v>41</v>
      </c>
      <c r="C316" s="5">
        <v>57.288443038107957</v>
      </c>
      <c r="D316">
        <v>37</v>
      </c>
      <c r="E316" s="65">
        <f>VLOOKUP(B316,'SKU List'!$A$6:$C$11,3,1)</f>
        <v>50.79</v>
      </c>
      <c r="F316" s="140">
        <f t="shared" si="4"/>
        <v>0.12794729352447248</v>
      </c>
    </row>
    <row r="317" spans="1:6" ht="15" customHeight="1" x14ac:dyDescent="0.25">
      <c r="A317" s="22">
        <v>42788</v>
      </c>
      <c r="B317" s="21" t="s">
        <v>33</v>
      </c>
      <c r="C317" s="5">
        <v>56.498373023336093</v>
      </c>
      <c r="D317">
        <v>31</v>
      </c>
      <c r="E317" s="65">
        <f>VLOOKUP(B317,'SKU List'!$A$6:$C$11,3,1)</f>
        <v>45.710999999999999</v>
      </c>
      <c r="F317" s="140">
        <f t="shared" si="4"/>
        <v>0.2359907467203976</v>
      </c>
    </row>
    <row r="318" spans="1:6" ht="15" customHeight="1" x14ac:dyDescent="0.25">
      <c r="A318" s="22">
        <v>42788</v>
      </c>
      <c r="B318" s="21" t="s">
        <v>34</v>
      </c>
      <c r="C318" s="5">
        <v>48.845256908191686</v>
      </c>
      <c r="D318">
        <v>37</v>
      </c>
      <c r="E318" s="65">
        <f>VLOOKUP(B318,'SKU List'!$A$6:$C$11,3,1)</f>
        <v>40.632000000000005</v>
      </c>
      <c r="F318" s="140">
        <f t="shared" si="4"/>
        <v>0.20213764786847019</v>
      </c>
    </row>
    <row r="319" spans="1:6" ht="15" customHeight="1" x14ac:dyDescent="0.25">
      <c r="A319" s="22">
        <v>42788</v>
      </c>
      <c r="B319" s="21">
        <v>84325322</v>
      </c>
      <c r="C319" s="5">
        <v>42.433720214165874</v>
      </c>
      <c r="D319">
        <v>21</v>
      </c>
      <c r="E319" s="65">
        <f>VLOOKUP(B319,'SKU List'!$A$6:$C$11,3,1)</f>
        <v>35.552999999999997</v>
      </c>
      <c r="F319" s="140">
        <f t="shared" si="4"/>
        <v>0.19353416629161749</v>
      </c>
    </row>
    <row r="320" spans="1:6" ht="15" customHeight="1" x14ac:dyDescent="0.25">
      <c r="A320" s="22">
        <v>42788</v>
      </c>
      <c r="B320" s="21" t="s">
        <v>35</v>
      </c>
      <c r="C320" s="5">
        <v>65.469646535995707</v>
      </c>
      <c r="D320">
        <v>35</v>
      </c>
      <c r="E320" s="65">
        <f>VLOOKUP(B320,'SKU List'!$A$6:$C$11,3,1)</f>
        <v>50.79</v>
      </c>
      <c r="F320" s="140">
        <f t="shared" si="4"/>
        <v>0.2890263149438021</v>
      </c>
    </row>
    <row r="321" spans="1:6" ht="15" customHeight="1" x14ac:dyDescent="0.25">
      <c r="A321" s="22">
        <v>42788</v>
      </c>
      <c r="B321" s="21" t="s">
        <v>36</v>
      </c>
      <c r="C321" s="5">
        <v>59.025488541486126</v>
      </c>
      <c r="D321">
        <v>42</v>
      </c>
      <c r="E321" s="65">
        <f>VLOOKUP(B321,'SKU List'!$A$6:$C$11,3,1)</f>
        <v>50.79</v>
      </c>
      <c r="F321" s="140">
        <f t="shared" si="4"/>
        <v>0.16214783503615135</v>
      </c>
    </row>
    <row r="322" spans="1:6" x14ac:dyDescent="0.25">
      <c r="A322" s="22">
        <v>42789</v>
      </c>
      <c r="B322" s="21" t="s">
        <v>41</v>
      </c>
      <c r="C322" s="5">
        <v>59.864228455418967</v>
      </c>
      <c r="D322">
        <v>35</v>
      </c>
      <c r="E322" s="65">
        <f>VLOOKUP(B322,'SKU List'!$A$6:$C$11,3,1)</f>
        <v>50.79</v>
      </c>
      <c r="F322" s="140">
        <f t="shared" si="4"/>
        <v>0.1786617140267566</v>
      </c>
    </row>
    <row r="323" spans="1:6" ht="15" customHeight="1" x14ac:dyDescent="0.25">
      <c r="A323" s="22">
        <v>42789</v>
      </c>
      <c r="B323" s="21" t="s">
        <v>33</v>
      </c>
      <c r="C323" s="5">
        <v>58.671703223791539</v>
      </c>
      <c r="D323">
        <v>30</v>
      </c>
      <c r="E323" s="65">
        <f>VLOOKUP(B323,'SKU List'!$A$6:$C$11,3,1)</f>
        <v>45.710999999999999</v>
      </c>
      <c r="F323" s="140">
        <f t="shared" si="4"/>
        <v>0.28353576215334475</v>
      </c>
    </row>
    <row r="324" spans="1:6" ht="15" customHeight="1" x14ac:dyDescent="0.25">
      <c r="A324" s="22">
        <v>42789</v>
      </c>
      <c r="B324" s="21" t="s">
        <v>34</v>
      </c>
      <c r="C324" s="5">
        <v>46.469231159872436</v>
      </c>
      <c r="D324">
        <v>43</v>
      </c>
      <c r="E324" s="65">
        <f>VLOOKUP(B324,'SKU List'!$A$6:$C$11,3,1)</f>
        <v>40.632000000000005</v>
      </c>
      <c r="F324" s="140">
        <f t="shared" si="4"/>
        <v>0.1436609362047753</v>
      </c>
    </row>
    <row r="325" spans="1:6" ht="15" customHeight="1" x14ac:dyDescent="0.25">
      <c r="A325" s="22">
        <v>42789</v>
      </c>
      <c r="B325" s="21">
        <v>84325322</v>
      </c>
      <c r="C325" s="5">
        <v>40.825677561162671</v>
      </c>
      <c r="D325">
        <v>23</v>
      </c>
      <c r="E325" s="65">
        <f>VLOOKUP(B325,'SKU List'!$A$6:$C$11,3,1)</f>
        <v>35.552999999999997</v>
      </c>
      <c r="F325" s="140">
        <f t="shared" ref="F325:F388" si="5">(C325-E325)/E325</f>
        <v>0.14830471580914897</v>
      </c>
    </row>
    <row r="326" spans="1:6" ht="15" customHeight="1" x14ac:dyDescent="0.25">
      <c r="A326" s="22">
        <v>42789</v>
      </c>
      <c r="B326" s="21" t="s">
        <v>35</v>
      </c>
      <c r="C326" s="5">
        <v>63.093045366055399</v>
      </c>
      <c r="D326">
        <v>36</v>
      </c>
      <c r="E326" s="65">
        <f>VLOOKUP(B326,'SKU List'!$A$6:$C$11,3,1)</f>
        <v>50.79</v>
      </c>
      <c r="F326" s="140">
        <f t="shared" si="5"/>
        <v>0.24223361618537903</v>
      </c>
    </row>
    <row r="327" spans="1:6" ht="15" customHeight="1" x14ac:dyDescent="0.25">
      <c r="A327" s="22">
        <v>42789</v>
      </c>
      <c r="B327" s="21" t="s">
        <v>36</v>
      </c>
      <c r="C327" s="5">
        <v>63.727500572459256</v>
      </c>
      <c r="D327">
        <v>36</v>
      </c>
      <c r="E327" s="65">
        <f>VLOOKUP(B327,'SKU List'!$A$6:$C$11,3,1)</f>
        <v>50.79</v>
      </c>
      <c r="F327" s="140">
        <f t="shared" si="5"/>
        <v>0.2547253509048879</v>
      </c>
    </row>
    <row r="328" spans="1:6" x14ac:dyDescent="0.25">
      <c r="A328" s="22">
        <v>42790</v>
      </c>
      <c r="B328" s="21" t="s">
        <v>41</v>
      </c>
      <c r="C328" s="5">
        <v>64.184905277551877</v>
      </c>
      <c r="D328">
        <v>39</v>
      </c>
      <c r="E328" s="65">
        <f>VLOOKUP(B328,'SKU List'!$A$6:$C$11,3,1)</f>
        <v>50.79</v>
      </c>
      <c r="F328" s="140">
        <f t="shared" si="5"/>
        <v>0.2637311533284481</v>
      </c>
    </row>
    <row r="329" spans="1:6" ht="15" customHeight="1" x14ac:dyDescent="0.25">
      <c r="A329" s="22">
        <v>42790</v>
      </c>
      <c r="B329" s="21" t="s">
        <v>33</v>
      </c>
      <c r="C329" s="5">
        <v>52.445733334208555</v>
      </c>
      <c r="D329">
        <v>25</v>
      </c>
      <c r="E329" s="65">
        <f>VLOOKUP(B329,'SKU List'!$A$6:$C$11,3,1)</f>
        <v>45.710999999999999</v>
      </c>
      <c r="F329" s="140">
        <f t="shared" si="5"/>
        <v>0.14733288123665106</v>
      </c>
    </row>
    <row r="330" spans="1:6" ht="15" customHeight="1" x14ac:dyDescent="0.25">
      <c r="A330" s="22">
        <v>42790</v>
      </c>
      <c r="B330" s="21" t="s">
        <v>34</v>
      </c>
      <c r="C330" s="5">
        <v>48.030929665249978</v>
      </c>
      <c r="D330">
        <v>43</v>
      </c>
      <c r="E330" s="65">
        <f>VLOOKUP(B330,'SKU List'!$A$6:$C$11,3,1)</f>
        <v>40.632000000000005</v>
      </c>
      <c r="F330" s="140">
        <f t="shared" si="5"/>
        <v>0.18209612288959373</v>
      </c>
    </row>
    <row r="331" spans="1:6" ht="15" customHeight="1" x14ac:dyDescent="0.25">
      <c r="A331" s="22">
        <v>42790</v>
      </c>
      <c r="B331" s="21">
        <v>84325322</v>
      </c>
      <c r="C331" s="5">
        <v>42.860902325452159</v>
      </c>
      <c r="D331">
        <v>21</v>
      </c>
      <c r="E331" s="65">
        <f>VLOOKUP(B331,'SKU List'!$A$6:$C$11,3,1)</f>
        <v>35.552999999999997</v>
      </c>
      <c r="F331" s="140">
        <f t="shared" si="5"/>
        <v>0.20554952677557906</v>
      </c>
    </row>
    <row r="332" spans="1:6" ht="15" customHeight="1" x14ac:dyDescent="0.25">
      <c r="A332" s="22">
        <v>42790</v>
      </c>
      <c r="B332" s="21" t="s">
        <v>35</v>
      </c>
      <c r="C332" s="5">
        <v>62.984988685406513</v>
      </c>
      <c r="D332">
        <v>40</v>
      </c>
      <c r="E332" s="65">
        <f>VLOOKUP(B332,'SKU List'!$A$6:$C$11,3,1)</f>
        <v>50.79</v>
      </c>
      <c r="F332" s="140">
        <f t="shared" si="5"/>
        <v>0.24010609736968919</v>
      </c>
    </row>
    <row r="333" spans="1:6" ht="15" customHeight="1" x14ac:dyDescent="0.25">
      <c r="A333" s="22">
        <v>42790</v>
      </c>
      <c r="B333" s="21" t="s">
        <v>36</v>
      </c>
      <c r="C333" s="5">
        <v>64.777736214833794</v>
      </c>
      <c r="D333">
        <v>35</v>
      </c>
      <c r="E333" s="65">
        <f>VLOOKUP(B333,'SKU List'!$A$6:$C$11,3,1)</f>
        <v>50.79</v>
      </c>
      <c r="F333" s="140">
        <f t="shared" si="5"/>
        <v>0.27540335134541832</v>
      </c>
    </row>
    <row r="334" spans="1:6" x14ac:dyDescent="0.25">
      <c r="A334" s="22">
        <v>42791</v>
      </c>
      <c r="B334" s="21" t="s">
        <v>41</v>
      </c>
      <c r="C334" s="5">
        <v>62.059493269444538</v>
      </c>
      <c r="D334">
        <v>33</v>
      </c>
      <c r="E334" s="65">
        <f>VLOOKUP(B334,'SKU List'!$A$6:$C$11,3,1)</f>
        <v>50.79</v>
      </c>
      <c r="F334" s="140">
        <f t="shared" si="5"/>
        <v>0.22188409666163691</v>
      </c>
    </row>
    <row r="335" spans="1:6" ht="15" customHeight="1" x14ac:dyDescent="0.25">
      <c r="A335" s="22">
        <v>42791</v>
      </c>
      <c r="B335" s="21" t="s">
        <v>33</v>
      </c>
      <c r="C335" s="5">
        <v>50.956627586612292</v>
      </c>
      <c r="D335">
        <v>32</v>
      </c>
      <c r="E335" s="65">
        <f>VLOOKUP(B335,'SKU List'!$A$6:$C$11,3,1)</f>
        <v>45.710999999999999</v>
      </c>
      <c r="F335" s="140">
        <f t="shared" si="5"/>
        <v>0.11475635156991301</v>
      </c>
    </row>
    <row r="336" spans="1:6" ht="15" customHeight="1" x14ac:dyDescent="0.25">
      <c r="A336" s="22">
        <v>42791</v>
      </c>
      <c r="B336" s="21" t="s">
        <v>34</v>
      </c>
      <c r="C336" s="5">
        <v>47.054491535396174</v>
      </c>
      <c r="D336">
        <v>43</v>
      </c>
      <c r="E336" s="65">
        <f>VLOOKUP(B336,'SKU List'!$A$6:$C$11,3,1)</f>
        <v>40.632000000000005</v>
      </c>
      <c r="F336" s="140">
        <f t="shared" si="5"/>
        <v>0.15806486354095708</v>
      </c>
    </row>
    <row r="337" spans="1:6" ht="15" customHeight="1" x14ac:dyDescent="0.25">
      <c r="A337" s="22">
        <v>42791</v>
      </c>
      <c r="B337" s="21">
        <v>84325322</v>
      </c>
      <c r="C337" s="5">
        <v>45.309516905896366</v>
      </c>
      <c r="D337">
        <v>24</v>
      </c>
      <c r="E337" s="65">
        <f>VLOOKUP(B337,'SKU List'!$A$6:$C$11,3,1)</f>
        <v>35.552999999999997</v>
      </c>
      <c r="F337" s="140">
        <f t="shared" si="5"/>
        <v>0.2744217620424822</v>
      </c>
    </row>
    <row r="338" spans="1:6" ht="15" customHeight="1" x14ac:dyDescent="0.25">
      <c r="A338" s="22">
        <v>42791</v>
      </c>
      <c r="B338" s="21" t="s">
        <v>35</v>
      </c>
      <c r="C338" s="5">
        <v>61.444732690780079</v>
      </c>
      <c r="D338">
        <v>41</v>
      </c>
      <c r="E338" s="65">
        <f>VLOOKUP(B338,'SKU List'!$A$6:$C$11,3,1)</f>
        <v>50.79</v>
      </c>
      <c r="F338" s="140">
        <f t="shared" si="5"/>
        <v>0.20978012779641819</v>
      </c>
    </row>
    <row r="339" spans="1:6" ht="15" customHeight="1" x14ac:dyDescent="0.25">
      <c r="A339" s="22">
        <v>42791</v>
      </c>
      <c r="B339" s="21" t="s">
        <v>36</v>
      </c>
      <c r="C339" s="5">
        <v>61.350055689743598</v>
      </c>
      <c r="D339">
        <v>40</v>
      </c>
      <c r="E339" s="65">
        <f>VLOOKUP(B339,'SKU List'!$A$6:$C$11,3,1)</f>
        <v>50.79</v>
      </c>
      <c r="F339" s="140">
        <f t="shared" si="5"/>
        <v>0.2079160403572278</v>
      </c>
    </row>
    <row r="340" spans="1:6" x14ac:dyDescent="0.25">
      <c r="A340" s="22">
        <v>42792</v>
      </c>
      <c r="B340" s="21" t="s">
        <v>41</v>
      </c>
      <c r="C340" s="5">
        <v>58.618667001293929</v>
      </c>
      <c r="D340">
        <v>41</v>
      </c>
      <c r="E340" s="65">
        <f>VLOOKUP(B340,'SKU List'!$A$6:$C$11,3,1)</f>
        <v>50.79</v>
      </c>
      <c r="F340" s="140">
        <f t="shared" si="5"/>
        <v>0.1541379602538675</v>
      </c>
    </row>
    <row r="341" spans="1:6" ht="15" customHeight="1" x14ac:dyDescent="0.25">
      <c r="A341" s="22">
        <v>42792</v>
      </c>
      <c r="B341" s="21" t="s">
        <v>33</v>
      </c>
      <c r="C341" s="5">
        <v>51.301800307150621</v>
      </c>
      <c r="D341">
        <v>31</v>
      </c>
      <c r="E341" s="65">
        <f>VLOOKUP(B341,'SKU List'!$A$6:$C$11,3,1)</f>
        <v>45.710999999999999</v>
      </c>
      <c r="F341" s="140">
        <f t="shared" si="5"/>
        <v>0.12230754757390175</v>
      </c>
    </row>
    <row r="342" spans="1:6" ht="15" customHeight="1" x14ac:dyDescent="0.25">
      <c r="A342" s="22">
        <v>42792</v>
      </c>
      <c r="B342" s="21" t="s">
        <v>34</v>
      </c>
      <c r="C342" s="5">
        <v>44.981633086250696</v>
      </c>
      <c r="D342">
        <v>38</v>
      </c>
      <c r="E342" s="65">
        <f>VLOOKUP(B342,'SKU List'!$A$6:$C$11,3,1)</f>
        <v>40.632000000000005</v>
      </c>
      <c r="F342" s="140">
        <f t="shared" si="5"/>
        <v>0.10704944591087542</v>
      </c>
    </row>
    <row r="343" spans="1:6" ht="15" customHeight="1" x14ac:dyDescent="0.25">
      <c r="A343" s="22">
        <v>42792</v>
      </c>
      <c r="B343" s="21">
        <v>84325322</v>
      </c>
      <c r="C343" s="5">
        <v>41.741009119678147</v>
      </c>
      <c r="D343">
        <v>23</v>
      </c>
      <c r="E343" s="65">
        <f>VLOOKUP(B343,'SKU List'!$A$6:$C$11,3,1)</f>
        <v>35.552999999999997</v>
      </c>
      <c r="F343" s="140">
        <f t="shared" si="5"/>
        <v>0.17405026635384213</v>
      </c>
    </row>
    <row r="344" spans="1:6" ht="15" customHeight="1" x14ac:dyDescent="0.25">
      <c r="A344" s="22">
        <v>42792</v>
      </c>
      <c r="B344" s="21" t="s">
        <v>35</v>
      </c>
      <c r="C344" s="5">
        <v>60.649163302863379</v>
      </c>
      <c r="D344">
        <v>34</v>
      </c>
      <c r="E344" s="65">
        <f>VLOOKUP(B344,'SKU List'!$A$6:$C$11,3,1)</f>
        <v>50.79</v>
      </c>
      <c r="F344" s="140">
        <f t="shared" si="5"/>
        <v>0.19411622962912739</v>
      </c>
    </row>
    <row r="345" spans="1:6" ht="15" customHeight="1" x14ac:dyDescent="0.25">
      <c r="A345" s="22">
        <v>42792</v>
      </c>
      <c r="B345" s="21" t="s">
        <v>36</v>
      </c>
      <c r="C345" s="5">
        <v>61.354165344883334</v>
      </c>
      <c r="D345">
        <v>44</v>
      </c>
      <c r="E345" s="65">
        <f>VLOOKUP(B345,'SKU List'!$A$6:$C$11,3,1)</f>
        <v>50.79</v>
      </c>
      <c r="F345" s="140">
        <f t="shared" si="5"/>
        <v>0.20799695500853191</v>
      </c>
    </row>
    <row r="346" spans="1:6" x14ac:dyDescent="0.25">
      <c r="A346" s="22">
        <v>42793</v>
      </c>
      <c r="B346" s="21" t="s">
        <v>41</v>
      </c>
      <c r="C346" s="5">
        <v>60.69047444833366</v>
      </c>
      <c r="D346">
        <v>43</v>
      </c>
      <c r="E346" s="65">
        <f>VLOOKUP(B346,'SKU List'!$A$6:$C$11,3,1)</f>
        <v>50.79</v>
      </c>
      <c r="F346" s="140">
        <f t="shared" si="5"/>
        <v>0.19492960126665998</v>
      </c>
    </row>
    <row r="347" spans="1:6" ht="15" customHeight="1" x14ac:dyDescent="0.25">
      <c r="A347" s="22">
        <v>42793</v>
      </c>
      <c r="B347" s="21" t="s">
        <v>33</v>
      </c>
      <c r="C347" s="5">
        <v>54.383224958549263</v>
      </c>
      <c r="D347">
        <v>27</v>
      </c>
      <c r="E347" s="65">
        <f>VLOOKUP(B347,'SKU List'!$A$6:$C$11,3,1)</f>
        <v>45.710999999999999</v>
      </c>
      <c r="F347" s="140">
        <f t="shared" si="5"/>
        <v>0.18971855698954879</v>
      </c>
    </row>
    <row r="348" spans="1:6" ht="15" customHeight="1" x14ac:dyDescent="0.25">
      <c r="A348" s="22">
        <v>42793</v>
      </c>
      <c r="B348" s="21" t="s">
        <v>34</v>
      </c>
      <c r="C348" s="5">
        <v>45.755210379489291</v>
      </c>
      <c r="D348">
        <v>40</v>
      </c>
      <c r="E348" s="65">
        <f>VLOOKUP(B348,'SKU List'!$A$6:$C$11,3,1)</f>
        <v>40.632000000000005</v>
      </c>
      <c r="F348" s="140">
        <f t="shared" si="5"/>
        <v>0.12608806801263256</v>
      </c>
    </row>
    <row r="349" spans="1:6" ht="15" customHeight="1" x14ac:dyDescent="0.25">
      <c r="A349" s="22">
        <v>42793</v>
      </c>
      <c r="B349" s="21">
        <v>84325322</v>
      </c>
      <c r="C349" s="5">
        <v>40.489882565271515</v>
      </c>
      <c r="D349">
        <v>23</v>
      </c>
      <c r="E349" s="65">
        <f>VLOOKUP(B349,'SKU List'!$A$6:$C$11,3,1)</f>
        <v>35.552999999999997</v>
      </c>
      <c r="F349" s="140">
        <f t="shared" si="5"/>
        <v>0.13885980269658024</v>
      </c>
    </row>
    <row r="350" spans="1:6" ht="15" customHeight="1" x14ac:dyDescent="0.25">
      <c r="A350" s="22">
        <v>42793</v>
      </c>
      <c r="B350" s="21" t="s">
        <v>35</v>
      </c>
      <c r="C350" s="5">
        <v>62.167870282007939</v>
      </c>
      <c r="D350">
        <v>34</v>
      </c>
      <c r="E350" s="65">
        <f>VLOOKUP(B350,'SKU List'!$A$6:$C$11,3,1)</f>
        <v>50.79</v>
      </c>
      <c r="F350" s="140">
        <f t="shared" si="5"/>
        <v>0.22401792246520852</v>
      </c>
    </row>
    <row r="351" spans="1:6" ht="15" customHeight="1" x14ac:dyDescent="0.25">
      <c r="A351" s="22">
        <v>42793</v>
      </c>
      <c r="B351" s="21" t="s">
        <v>36</v>
      </c>
      <c r="C351" s="5">
        <v>63.118181181180226</v>
      </c>
      <c r="D351">
        <v>39</v>
      </c>
      <c r="E351" s="65">
        <f>VLOOKUP(B351,'SKU List'!$A$6:$C$11,3,1)</f>
        <v>50.79</v>
      </c>
      <c r="F351" s="140">
        <f t="shared" si="5"/>
        <v>0.24272851311636595</v>
      </c>
    </row>
    <row r="352" spans="1:6" x14ac:dyDescent="0.25">
      <c r="A352" s="22">
        <v>42794</v>
      </c>
      <c r="B352" s="21" t="s">
        <v>41</v>
      </c>
      <c r="C352" s="5">
        <v>56.296027541170979</v>
      </c>
      <c r="D352">
        <v>37</v>
      </c>
      <c r="E352" s="65">
        <f>VLOOKUP(B352,'SKU List'!$A$6:$C$11,3,1)</f>
        <v>50.79</v>
      </c>
      <c r="F352" s="140">
        <f t="shared" si="5"/>
        <v>0.10840770902088954</v>
      </c>
    </row>
    <row r="353" spans="1:6" ht="15" customHeight="1" x14ac:dyDescent="0.25">
      <c r="A353" s="22">
        <v>42794</v>
      </c>
      <c r="B353" s="21" t="s">
        <v>33</v>
      </c>
      <c r="C353" s="5">
        <v>56.987598778439683</v>
      </c>
      <c r="D353">
        <v>33</v>
      </c>
      <c r="E353" s="65">
        <f>VLOOKUP(B353,'SKU List'!$A$6:$C$11,3,1)</f>
        <v>45.710999999999999</v>
      </c>
      <c r="F353" s="140">
        <f t="shared" si="5"/>
        <v>0.24669332936141594</v>
      </c>
    </row>
    <row r="354" spans="1:6" ht="15" customHeight="1" x14ac:dyDescent="0.25">
      <c r="A354" s="22">
        <v>42794</v>
      </c>
      <c r="B354" s="21" t="s">
        <v>34</v>
      </c>
      <c r="C354" s="5">
        <v>45.623090505851408</v>
      </c>
      <c r="D354">
        <v>35</v>
      </c>
      <c r="E354" s="65">
        <f>VLOOKUP(B354,'SKU List'!$A$6:$C$11,3,1)</f>
        <v>40.632000000000005</v>
      </c>
      <c r="F354" s="140">
        <f t="shared" si="5"/>
        <v>0.12283644678704968</v>
      </c>
    </row>
    <row r="355" spans="1:6" ht="15" customHeight="1" x14ac:dyDescent="0.25">
      <c r="A355" s="22">
        <v>42794</v>
      </c>
      <c r="B355" s="21">
        <v>84325322</v>
      </c>
      <c r="C355" s="5">
        <v>43.14064817682177</v>
      </c>
      <c r="D355">
        <v>22</v>
      </c>
      <c r="E355" s="65">
        <f>VLOOKUP(B355,'SKU List'!$A$6:$C$11,3,1)</f>
        <v>35.552999999999997</v>
      </c>
      <c r="F355" s="140">
        <f t="shared" si="5"/>
        <v>0.21341794438786527</v>
      </c>
    </row>
    <row r="356" spans="1:6" ht="15" customHeight="1" x14ac:dyDescent="0.25">
      <c r="A356" s="22">
        <v>42794</v>
      </c>
      <c r="B356" s="21" t="s">
        <v>35</v>
      </c>
      <c r="C356" s="5">
        <v>56.624954282798321</v>
      </c>
      <c r="D356">
        <v>36</v>
      </c>
      <c r="E356" s="65">
        <f>VLOOKUP(B356,'SKU List'!$A$6:$C$11,3,1)</f>
        <v>50.79</v>
      </c>
      <c r="F356" s="140">
        <f t="shared" si="5"/>
        <v>0.11488391972432214</v>
      </c>
    </row>
    <row r="357" spans="1:6" ht="15" customHeight="1" x14ac:dyDescent="0.25">
      <c r="A357" s="22">
        <v>42794</v>
      </c>
      <c r="B357" s="21" t="s">
        <v>36</v>
      </c>
      <c r="C357" s="5">
        <v>60.677322142014241</v>
      </c>
      <c r="D357">
        <v>37</v>
      </c>
      <c r="E357" s="65">
        <f>VLOOKUP(B357,'SKU List'!$A$6:$C$11,3,1)</f>
        <v>50.79</v>
      </c>
      <c r="F357" s="140">
        <f t="shared" si="5"/>
        <v>0.19467064662363145</v>
      </c>
    </row>
    <row r="358" spans="1:6" x14ac:dyDescent="0.25">
      <c r="A358" s="22">
        <v>42795</v>
      </c>
      <c r="B358" s="21" t="s">
        <v>41</v>
      </c>
      <c r="C358" s="5">
        <v>56.485215437030284</v>
      </c>
      <c r="D358">
        <v>41</v>
      </c>
      <c r="E358" s="65">
        <f>VLOOKUP(B358,'SKU List'!$A$6:$C$11,3,1)</f>
        <v>50.79</v>
      </c>
      <c r="F358" s="140">
        <f t="shared" si="5"/>
        <v>0.11213261344812532</v>
      </c>
    </row>
    <row r="359" spans="1:6" ht="15" customHeight="1" x14ac:dyDescent="0.25">
      <c r="A359" s="22">
        <v>42795</v>
      </c>
      <c r="B359" s="21" t="s">
        <v>33</v>
      </c>
      <c r="C359" s="5">
        <v>59.135370885528225</v>
      </c>
      <c r="D359">
        <v>28</v>
      </c>
      <c r="E359" s="65">
        <f>VLOOKUP(B359,'SKU List'!$A$6:$C$11,3,1)</f>
        <v>45.710999999999999</v>
      </c>
      <c r="F359" s="140">
        <f t="shared" si="5"/>
        <v>0.29367922131496199</v>
      </c>
    </row>
    <row r="360" spans="1:6" ht="15" customHeight="1" x14ac:dyDescent="0.25">
      <c r="A360" s="22">
        <v>42795</v>
      </c>
      <c r="B360" s="21" t="s">
        <v>34</v>
      </c>
      <c r="C360" s="5">
        <v>45.739472893910481</v>
      </c>
      <c r="D360">
        <v>46</v>
      </c>
      <c r="E360" s="65">
        <f>VLOOKUP(B360,'SKU List'!$A$6:$C$11,3,1)</f>
        <v>40.632000000000005</v>
      </c>
      <c r="F360" s="140">
        <f t="shared" si="5"/>
        <v>0.12570075049001958</v>
      </c>
    </row>
    <row r="361" spans="1:6" ht="15" customHeight="1" x14ac:dyDescent="0.25">
      <c r="A361" s="22">
        <v>42795</v>
      </c>
      <c r="B361" s="21">
        <v>84325322</v>
      </c>
      <c r="C361" s="5">
        <v>39.755014650100065</v>
      </c>
      <c r="D361">
        <v>19</v>
      </c>
      <c r="E361" s="65">
        <f>VLOOKUP(B361,'SKU List'!$A$6:$C$11,3,1)</f>
        <v>35.552999999999997</v>
      </c>
      <c r="F361" s="140">
        <f t="shared" si="5"/>
        <v>0.11819015695159532</v>
      </c>
    </row>
    <row r="362" spans="1:6" ht="15" customHeight="1" x14ac:dyDescent="0.25">
      <c r="A362" s="22">
        <v>42795</v>
      </c>
      <c r="B362" s="21" t="s">
        <v>35</v>
      </c>
      <c r="C362" s="5">
        <v>57.134084155506102</v>
      </c>
      <c r="D362">
        <v>44</v>
      </c>
      <c r="E362" s="65">
        <f>VLOOKUP(B362,'SKU List'!$A$6:$C$11,3,1)</f>
        <v>50.79</v>
      </c>
      <c r="F362" s="140">
        <f t="shared" si="5"/>
        <v>0.12490813458369961</v>
      </c>
    </row>
    <row r="363" spans="1:6" ht="15" customHeight="1" x14ac:dyDescent="0.25">
      <c r="A363" s="22">
        <v>42795</v>
      </c>
      <c r="B363" s="21" t="s">
        <v>36</v>
      </c>
      <c r="C363" s="5">
        <v>61.029721205249658</v>
      </c>
      <c r="D363">
        <v>41</v>
      </c>
      <c r="E363" s="65">
        <f>VLOOKUP(B363,'SKU List'!$A$6:$C$11,3,1)</f>
        <v>50.79</v>
      </c>
      <c r="F363" s="140">
        <f t="shared" si="5"/>
        <v>0.20160900187536246</v>
      </c>
    </row>
    <row r="364" spans="1:6" x14ac:dyDescent="0.25">
      <c r="A364" s="22">
        <v>42796</v>
      </c>
      <c r="B364" s="21" t="s">
        <v>41</v>
      </c>
      <c r="C364" s="5">
        <v>65.138532067879567</v>
      </c>
      <c r="D364">
        <v>38</v>
      </c>
      <c r="E364" s="65">
        <f>VLOOKUP(B364,'SKU List'!$A$6:$C$11,3,1)</f>
        <v>50.79</v>
      </c>
      <c r="F364" s="140">
        <f t="shared" si="5"/>
        <v>0.28250703027918028</v>
      </c>
    </row>
    <row r="365" spans="1:6" ht="15" customHeight="1" x14ac:dyDescent="0.25">
      <c r="A365" s="22">
        <v>42796</v>
      </c>
      <c r="B365" s="21" t="s">
        <v>33</v>
      </c>
      <c r="C365" s="5">
        <v>58.83614792706576</v>
      </c>
      <c r="D365">
        <v>29</v>
      </c>
      <c r="E365" s="65">
        <f>VLOOKUP(B365,'SKU List'!$A$6:$C$11,3,1)</f>
        <v>45.710999999999999</v>
      </c>
      <c r="F365" s="140">
        <f t="shared" si="5"/>
        <v>0.28713324860680717</v>
      </c>
    </row>
    <row r="366" spans="1:6" ht="15" customHeight="1" x14ac:dyDescent="0.25">
      <c r="A366" s="22">
        <v>42796</v>
      </c>
      <c r="B366" s="21" t="s">
        <v>34</v>
      </c>
      <c r="C366" s="5">
        <v>47.203112496250895</v>
      </c>
      <c r="D366">
        <v>47</v>
      </c>
      <c r="E366" s="65">
        <f>VLOOKUP(B366,'SKU List'!$A$6:$C$11,3,1)</f>
        <v>40.632000000000005</v>
      </c>
      <c r="F366" s="140">
        <f t="shared" si="5"/>
        <v>0.16172259539896855</v>
      </c>
    </row>
    <row r="367" spans="1:6" ht="15" customHeight="1" x14ac:dyDescent="0.25">
      <c r="A367" s="22">
        <v>42796</v>
      </c>
      <c r="B367" s="21">
        <v>84325322</v>
      </c>
      <c r="C367" s="5">
        <v>40.286737982333079</v>
      </c>
      <c r="D367">
        <v>20</v>
      </c>
      <c r="E367" s="65">
        <f>VLOOKUP(B367,'SKU List'!$A$6:$C$11,3,1)</f>
        <v>35.552999999999997</v>
      </c>
      <c r="F367" s="140">
        <f t="shared" si="5"/>
        <v>0.13314595061831863</v>
      </c>
    </row>
    <row r="368" spans="1:6" ht="15" customHeight="1" x14ac:dyDescent="0.25">
      <c r="A368" s="22">
        <v>42796</v>
      </c>
      <c r="B368" s="21" t="s">
        <v>35</v>
      </c>
      <c r="C368" s="5">
        <v>58.010148366352347</v>
      </c>
      <c r="D368">
        <v>43</v>
      </c>
      <c r="E368" s="65">
        <f>VLOOKUP(B368,'SKU List'!$A$6:$C$11,3,1)</f>
        <v>50.79</v>
      </c>
      <c r="F368" s="140">
        <f t="shared" si="5"/>
        <v>0.142156888488922</v>
      </c>
    </row>
    <row r="369" spans="1:6" ht="15" customHeight="1" x14ac:dyDescent="0.25">
      <c r="A369" s="22">
        <v>42796</v>
      </c>
      <c r="B369" s="21" t="s">
        <v>36</v>
      </c>
      <c r="C369" s="5">
        <v>62.443546352321725</v>
      </c>
      <c r="D369">
        <v>43</v>
      </c>
      <c r="E369" s="65">
        <f>VLOOKUP(B369,'SKU List'!$A$6:$C$11,3,1)</f>
        <v>50.79</v>
      </c>
      <c r="F369" s="140">
        <f t="shared" si="5"/>
        <v>0.22944568521995917</v>
      </c>
    </row>
    <row r="370" spans="1:6" x14ac:dyDescent="0.25">
      <c r="A370" s="22">
        <v>42797</v>
      </c>
      <c r="B370" s="21" t="s">
        <v>41</v>
      </c>
      <c r="C370" s="5">
        <v>60.174664730693571</v>
      </c>
      <c r="D370">
        <v>41</v>
      </c>
      <c r="E370" s="65">
        <f>VLOOKUP(B370,'SKU List'!$A$6:$C$11,3,1)</f>
        <v>50.79</v>
      </c>
      <c r="F370" s="140">
        <f t="shared" si="5"/>
        <v>0.1847738675072568</v>
      </c>
    </row>
    <row r="371" spans="1:6" ht="15" customHeight="1" x14ac:dyDescent="0.25">
      <c r="A371" s="22">
        <v>42797</v>
      </c>
      <c r="B371" s="21" t="s">
        <v>33</v>
      </c>
      <c r="C371" s="5">
        <v>53.602180735743296</v>
      </c>
      <c r="D371">
        <v>32</v>
      </c>
      <c r="E371" s="65">
        <f>VLOOKUP(B371,'SKU List'!$A$6:$C$11,3,1)</f>
        <v>45.710999999999999</v>
      </c>
      <c r="F371" s="140">
        <f t="shared" si="5"/>
        <v>0.17263198651841566</v>
      </c>
    </row>
    <row r="372" spans="1:6" ht="15" customHeight="1" x14ac:dyDescent="0.25">
      <c r="A372" s="22">
        <v>42797</v>
      </c>
      <c r="B372" s="21" t="s">
        <v>34</v>
      </c>
      <c r="C372" s="5">
        <v>46.516054992421822</v>
      </c>
      <c r="D372">
        <v>47</v>
      </c>
      <c r="E372" s="65">
        <f>VLOOKUP(B372,'SKU List'!$A$6:$C$11,3,1)</f>
        <v>40.632000000000005</v>
      </c>
      <c r="F372" s="140">
        <f t="shared" si="5"/>
        <v>0.14481332428681373</v>
      </c>
    </row>
    <row r="373" spans="1:6" ht="15" customHeight="1" x14ac:dyDescent="0.25">
      <c r="A373" s="22">
        <v>42797</v>
      </c>
      <c r="B373" s="21">
        <v>84325322</v>
      </c>
      <c r="C373" s="5">
        <v>45.014412953400694</v>
      </c>
      <c r="D373">
        <v>20</v>
      </c>
      <c r="E373" s="65">
        <f>VLOOKUP(B373,'SKU List'!$A$6:$C$11,3,1)</f>
        <v>35.552999999999997</v>
      </c>
      <c r="F373" s="140">
        <f t="shared" si="5"/>
        <v>0.26612136678763249</v>
      </c>
    </row>
    <row r="374" spans="1:6" ht="15" customHeight="1" x14ac:dyDescent="0.25">
      <c r="A374" s="22">
        <v>42797</v>
      </c>
      <c r="B374" s="21" t="s">
        <v>35</v>
      </c>
      <c r="C374" s="5">
        <v>65.464315707464536</v>
      </c>
      <c r="D374">
        <v>36</v>
      </c>
      <c r="E374" s="65">
        <f>VLOOKUP(B374,'SKU List'!$A$6:$C$11,3,1)</f>
        <v>50.79</v>
      </c>
      <c r="F374" s="140">
        <f t="shared" si="5"/>
        <v>0.28892135671322183</v>
      </c>
    </row>
    <row r="375" spans="1:6" ht="15" customHeight="1" x14ac:dyDescent="0.25">
      <c r="A375" s="22">
        <v>42797</v>
      </c>
      <c r="B375" s="21" t="s">
        <v>36</v>
      </c>
      <c r="C375" s="5">
        <v>59.773081843042114</v>
      </c>
      <c r="D375">
        <v>33</v>
      </c>
      <c r="E375" s="65">
        <f>VLOOKUP(B375,'SKU List'!$A$6:$C$11,3,1)</f>
        <v>50.79</v>
      </c>
      <c r="F375" s="140">
        <f t="shared" si="5"/>
        <v>0.17686713611029956</v>
      </c>
    </row>
    <row r="376" spans="1:6" x14ac:dyDescent="0.25">
      <c r="A376" s="22">
        <v>42798</v>
      </c>
      <c r="B376" s="21" t="s">
        <v>41</v>
      </c>
      <c r="C376" s="5">
        <v>58.788018567940206</v>
      </c>
      <c r="D376">
        <v>41</v>
      </c>
      <c r="E376" s="65">
        <f>VLOOKUP(B376,'SKU List'!$A$6:$C$11,3,1)</f>
        <v>50.79</v>
      </c>
      <c r="F376" s="140">
        <f t="shared" si="5"/>
        <v>0.15747230887852348</v>
      </c>
    </row>
    <row r="377" spans="1:6" ht="15" customHeight="1" x14ac:dyDescent="0.25">
      <c r="A377" s="22">
        <v>42798</v>
      </c>
      <c r="B377" s="21" t="s">
        <v>33</v>
      </c>
      <c r="C377" s="5">
        <v>51.910438981258125</v>
      </c>
      <c r="D377">
        <v>26</v>
      </c>
      <c r="E377" s="65">
        <f>VLOOKUP(B377,'SKU List'!$A$6:$C$11,3,1)</f>
        <v>45.710999999999999</v>
      </c>
      <c r="F377" s="140">
        <f t="shared" si="5"/>
        <v>0.13562247558045384</v>
      </c>
    </row>
    <row r="378" spans="1:6" ht="15" customHeight="1" x14ac:dyDescent="0.25">
      <c r="A378" s="22">
        <v>42798</v>
      </c>
      <c r="B378" s="21" t="s">
        <v>34</v>
      </c>
      <c r="C378" s="5">
        <v>50.517144593832491</v>
      </c>
      <c r="D378">
        <v>46</v>
      </c>
      <c r="E378" s="65">
        <f>VLOOKUP(B378,'SKU List'!$A$6:$C$11,3,1)</f>
        <v>40.632000000000005</v>
      </c>
      <c r="F378" s="140">
        <f t="shared" si="5"/>
        <v>0.24328471632783236</v>
      </c>
    </row>
    <row r="379" spans="1:6" ht="15" customHeight="1" x14ac:dyDescent="0.25">
      <c r="A379" s="22">
        <v>42798</v>
      </c>
      <c r="B379" s="21">
        <v>84325322</v>
      </c>
      <c r="C379" s="5">
        <v>41.788624473689559</v>
      </c>
      <c r="D379">
        <v>20</v>
      </c>
      <c r="E379" s="65">
        <f>VLOOKUP(B379,'SKU List'!$A$6:$C$11,3,1)</f>
        <v>35.552999999999997</v>
      </c>
      <c r="F379" s="140">
        <f t="shared" si="5"/>
        <v>0.175389544446026</v>
      </c>
    </row>
    <row r="380" spans="1:6" ht="15" customHeight="1" x14ac:dyDescent="0.25">
      <c r="A380" s="22">
        <v>42798</v>
      </c>
      <c r="B380" s="21" t="s">
        <v>35</v>
      </c>
      <c r="C380" s="5">
        <v>56.706911514084112</v>
      </c>
      <c r="D380">
        <v>35</v>
      </c>
      <c r="E380" s="65">
        <f>VLOOKUP(B380,'SKU List'!$A$6:$C$11,3,1)</f>
        <v>50.79</v>
      </c>
      <c r="F380" s="140">
        <f t="shared" si="5"/>
        <v>0.11649756869628101</v>
      </c>
    </row>
    <row r="381" spans="1:6" ht="15" customHeight="1" x14ac:dyDescent="0.25">
      <c r="A381" s="22">
        <v>42798</v>
      </c>
      <c r="B381" s="21" t="s">
        <v>36</v>
      </c>
      <c r="C381" s="5">
        <v>62.514692551146631</v>
      </c>
      <c r="D381">
        <v>34</v>
      </c>
      <c r="E381" s="65">
        <f>VLOOKUP(B381,'SKU List'!$A$6:$C$11,3,1)</f>
        <v>50.79</v>
      </c>
      <c r="F381" s="140">
        <f t="shared" si="5"/>
        <v>0.2308464766912115</v>
      </c>
    </row>
    <row r="382" spans="1:6" x14ac:dyDescent="0.25">
      <c r="A382" s="22">
        <v>42799</v>
      </c>
      <c r="B382" s="21" t="s">
        <v>41</v>
      </c>
      <c r="C382" s="5">
        <v>57.573919703315632</v>
      </c>
      <c r="D382">
        <v>40</v>
      </c>
      <c r="E382" s="65">
        <f>VLOOKUP(B382,'SKU List'!$A$6:$C$11,3,1)</f>
        <v>50.79</v>
      </c>
      <c r="F382" s="140">
        <f t="shared" si="5"/>
        <v>0.13356801936041804</v>
      </c>
    </row>
    <row r="383" spans="1:6" ht="15" customHeight="1" x14ac:dyDescent="0.25">
      <c r="A383" s="22">
        <v>42799</v>
      </c>
      <c r="B383" s="21" t="s">
        <v>33</v>
      </c>
      <c r="C383" s="5">
        <v>52.532116375293668</v>
      </c>
      <c r="D383">
        <v>26</v>
      </c>
      <c r="E383" s="65">
        <f>VLOOKUP(B383,'SKU List'!$A$6:$C$11,3,1)</f>
        <v>45.710999999999999</v>
      </c>
      <c r="F383" s="140">
        <f t="shared" si="5"/>
        <v>0.14922264608723657</v>
      </c>
    </row>
    <row r="384" spans="1:6" ht="15" customHeight="1" x14ac:dyDescent="0.25">
      <c r="A384" s="22">
        <v>42799</v>
      </c>
      <c r="B384" s="21" t="s">
        <v>34</v>
      </c>
      <c r="C384" s="5">
        <v>50.424356120356769</v>
      </c>
      <c r="D384">
        <v>46</v>
      </c>
      <c r="E384" s="65">
        <f>VLOOKUP(B384,'SKU List'!$A$6:$C$11,3,1)</f>
        <v>40.632000000000005</v>
      </c>
      <c r="F384" s="140">
        <f t="shared" si="5"/>
        <v>0.24100108585245036</v>
      </c>
    </row>
    <row r="385" spans="1:6" ht="15" customHeight="1" x14ac:dyDescent="0.25">
      <c r="A385" s="22">
        <v>42799</v>
      </c>
      <c r="B385" s="21">
        <v>84325322</v>
      </c>
      <c r="C385" s="5">
        <v>41.635671042049111</v>
      </c>
      <c r="D385">
        <v>25</v>
      </c>
      <c r="E385" s="65">
        <f>VLOOKUP(B385,'SKU List'!$A$6:$C$11,3,1)</f>
        <v>35.552999999999997</v>
      </c>
      <c r="F385" s="140">
        <f t="shared" si="5"/>
        <v>0.1710874199659414</v>
      </c>
    </row>
    <row r="386" spans="1:6" ht="15" customHeight="1" x14ac:dyDescent="0.25">
      <c r="A386" s="22">
        <v>42799</v>
      </c>
      <c r="B386" s="21" t="s">
        <v>35</v>
      </c>
      <c r="C386" s="5">
        <v>63.7083595707252</v>
      </c>
      <c r="D386">
        <v>38</v>
      </c>
      <c r="E386" s="65">
        <f>VLOOKUP(B386,'SKU List'!$A$6:$C$11,3,1)</f>
        <v>50.79</v>
      </c>
      <c r="F386" s="140">
        <f t="shared" si="5"/>
        <v>0.25434848534603666</v>
      </c>
    </row>
    <row r="387" spans="1:6" ht="15" customHeight="1" x14ac:dyDescent="0.25">
      <c r="A387" s="22">
        <v>42799</v>
      </c>
      <c r="B387" s="21" t="s">
        <v>36</v>
      </c>
      <c r="C387" s="5">
        <v>64.66294332178046</v>
      </c>
      <c r="D387">
        <v>41</v>
      </c>
      <c r="E387" s="65">
        <f>VLOOKUP(B387,'SKU List'!$A$6:$C$11,3,1)</f>
        <v>50.79</v>
      </c>
      <c r="F387" s="140">
        <f t="shared" si="5"/>
        <v>0.27314320381532708</v>
      </c>
    </row>
    <row r="388" spans="1:6" x14ac:dyDescent="0.25">
      <c r="A388" s="22">
        <v>42800</v>
      </c>
      <c r="B388" s="21" t="s">
        <v>41</v>
      </c>
      <c r="C388" s="5">
        <v>58.339220981400587</v>
      </c>
      <c r="D388">
        <v>38</v>
      </c>
      <c r="E388" s="65">
        <f>VLOOKUP(B388,'SKU List'!$A$6:$C$11,3,1)</f>
        <v>50.79</v>
      </c>
      <c r="F388" s="140">
        <f t="shared" si="5"/>
        <v>0.14863597128175995</v>
      </c>
    </row>
    <row r="389" spans="1:6" ht="15" customHeight="1" x14ac:dyDescent="0.25">
      <c r="A389" s="22">
        <v>42800</v>
      </c>
      <c r="B389" s="21" t="s">
        <v>33</v>
      </c>
      <c r="C389" s="5">
        <v>56.025189739364897</v>
      </c>
      <c r="D389">
        <v>27</v>
      </c>
      <c r="E389" s="65">
        <f>VLOOKUP(B389,'SKU List'!$A$6:$C$11,3,1)</f>
        <v>45.710999999999999</v>
      </c>
      <c r="F389" s="140">
        <f t="shared" ref="F389:F452" si="6">(C389-E389)/E389</f>
        <v>0.22563911836023931</v>
      </c>
    </row>
    <row r="390" spans="1:6" ht="15" customHeight="1" x14ac:dyDescent="0.25">
      <c r="A390" s="22">
        <v>42800</v>
      </c>
      <c r="B390" s="21" t="s">
        <v>34</v>
      </c>
      <c r="C390" s="5">
        <v>45.250393727216149</v>
      </c>
      <c r="D390">
        <v>41</v>
      </c>
      <c r="E390" s="65">
        <f>VLOOKUP(B390,'SKU List'!$A$6:$C$11,3,1)</f>
        <v>40.632000000000005</v>
      </c>
      <c r="F390" s="140">
        <f t="shared" si="6"/>
        <v>0.11366395272731207</v>
      </c>
    </row>
    <row r="391" spans="1:6" ht="15" customHeight="1" x14ac:dyDescent="0.25">
      <c r="A391" s="22">
        <v>42800</v>
      </c>
      <c r="B391" s="21">
        <v>84325322</v>
      </c>
      <c r="C391" s="5">
        <v>45.993293776637934</v>
      </c>
      <c r="D391">
        <v>18</v>
      </c>
      <c r="E391" s="65">
        <f>VLOOKUP(B391,'SKU List'!$A$6:$C$11,3,1)</f>
        <v>35.552999999999997</v>
      </c>
      <c r="F391" s="140">
        <f t="shared" si="6"/>
        <v>0.29365436887570495</v>
      </c>
    </row>
    <row r="392" spans="1:6" ht="15" customHeight="1" x14ac:dyDescent="0.25">
      <c r="A392" s="22">
        <v>42800</v>
      </c>
      <c r="B392" s="21" t="s">
        <v>35</v>
      </c>
      <c r="C392" s="5">
        <v>58.449503566776315</v>
      </c>
      <c r="D392">
        <v>34</v>
      </c>
      <c r="E392" s="65">
        <f>VLOOKUP(B392,'SKU List'!$A$6:$C$11,3,1)</f>
        <v>50.79</v>
      </c>
      <c r="F392" s="140">
        <f t="shared" si="6"/>
        <v>0.15080731574672801</v>
      </c>
    </row>
    <row r="393" spans="1:6" ht="15" customHeight="1" x14ac:dyDescent="0.25">
      <c r="A393" s="22">
        <v>42800</v>
      </c>
      <c r="B393" s="21" t="s">
        <v>36</v>
      </c>
      <c r="C393" s="5">
        <v>62.405927752914884</v>
      </c>
      <c r="D393">
        <v>33</v>
      </c>
      <c r="E393" s="65">
        <f>VLOOKUP(B393,'SKU List'!$A$6:$C$11,3,1)</f>
        <v>50.79</v>
      </c>
      <c r="F393" s="140">
        <f t="shared" si="6"/>
        <v>0.22870501580852304</v>
      </c>
    </row>
    <row r="394" spans="1:6" x14ac:dyDescent="0.25">
      <c r="A394" s="22">
        <v>42801</v>
      </c>
      <c r="B394" s="21" t="s">
        <v>41</v>
      </c>
      <c r="C394" s="5">
        <v>58.306754775601092</v>
      </c>
      <c r="D394">
        <v>44</v>
      </c>
      <c r="E394" s="65">
        <f>VLOOKUP(B394,'SKU List'!$A$6:$C$11,3,1)</f>
        <v>50.79</v>
      </c>
      <c r="F394" s="140">
        <f t="shared" si="6"/>
        <v>0.14799674691083073</v>
      </c>
    </row>
    <row r="395" spans="1:6" ht="15" customHeight="1" x14ac:dyDescent="0.25">
      <c r="A395" s="22">
        <v>42801</v>
      </c>
      <c r="B395" s="21" t="s">
        <v>33</v>
      </c>
      <c r="C395" s="5">
        <v>56.582472520904624</v>
      </c>
      <c r="D395">
        <v>29</v>
      </c>
      <c r="E395" s="65">
        <f>VLOOKUP(B395,'SKU List'!$A$6:$C$11,3,1)</f>
        <v>45.710999999999999</v>
      </c>
      <c r="F395" s="140">
        <f t="shared" si="6"/>
        <v>0.2378305554659628</v>
      </c>
    </row>
    <row r="396" spans="1:6" ht="15" customHeight="1" x14ac:dyDescent="0.25">
      <c r="A396" s="22">
        <v>42801</v>
      </c>
      <c r="B396" s="21" t="s">
        <v>34</v>
      </c>
      <c r="C396" s="5">
        <v>50.276879298639074</v>
      </c>
      <c r="D396">
        <v>39</v>
      </c>
      <c r="E396" s="65">
        <f>VLOOKUP(B396,'SKU List'!$A$6:$C$11,3,1)</f>
        <v>40.632000000000005</v>
      </c>
      <c r="F396" s="140">
        <f t="shared" si="6"/>
        <v>0.23737151256741157</v>
      </c>
    </row>
    <row r="397" spans="1:6" ht="15" customHeight="1" x14ac:dyDescent="0.25">
      <c r="A397" s="22">
        <v>42801</v>
      </c>
      <c r="B397" s="21">
        <v>84325322</v>
      </c>
      <c r="C397" s="5">
        <v>43.639215381508684</v>
      </c>
      <c r="D397">
        <v>20</v>
      </c>
      <c r="E397" s="65">
        <f>VLOOKUP(B397,'SKU List'!$A$6:$C$11,3,1)</f>
        <v>35.552999999999997</v>
      </c>
      <c r="F397" s="140">
        <f t="shared" si="6"/>
        <v>0.22744115493794301</v>
      </c>
    </row>
    <row r="398" spans="1:6" ht="15" customHeight="1" x14ac:dyDescent="0.25">
      <c r="A398" s="22">
        <v>42801</v>
      </c>
      <c r="B398" s="21" t="s">
        <v>35</v>
      </c>
      <c r="C398" s="5">
        <v>62.422524493557454</v>
      </c>
      <c r="D398">
        <v>40</v>
      </c>
      <c r="E398" s="65">
        <f>VLOOKUP(B398,'SKU List'!$A$6:$C$11,3,1)</f>
        <v>50.79</v>
      </c>
      <c r="F398" s="140">
        <f t="shared" si="6"/>
        <v>0.22903178762664805</v>
      </c>
    </row>
    <row r="399" spans="1:6" ht="15" customHeight="1" x14ac:dyDescent="0.25">
      <c r="A399" s="22">
        <v>42801</v>
      </c>
      <c r="B399" s="21" t="s">
        <v>36</v>
      </c>
      <c r="C399" s="5">
        <v>56.008020949715132</v>
      </c>
      <c r="D399">
        <v>35</v>
      </c>
      <c r="E399" s="65">
        <f>VLOOKUP(B399,'SKU List'!$A$6:$C$11,3,1)</f>
        <v>50.79</v>
      </c>
      <c r="F399" s="140">
        <f t="shared" si="6"/>
        <v>0.1027371716817313</v>
      </c>
    </row>
    <row r="400" spans="1:6" x14ac:dyDescent="0.25">
      <c r="A400" s="22">
        <v>42802</v>
      </c>
      <c r="B400" s="21" t="s">
        <v>41</v>
      </c>
      <c r="C400" s="5">
        <v>63.543584913994735</v>
      </c>
      <c r="D400">
        <v>41</v>
      </c>
      <c r="E400" s="65">
        <f>VLOOKUP(B400,'SKU List'!$A$6:$C$11,3,1)</f>
        <v>50.79</v>
      </c>
      <c r="F400" s="140">
        <f t="shared" si="6"/>
        <v>0.25110425111232004</v>
      </c>
    </row>
    <row r="401" spans="1:6" ht="15" customHeight="1" x14ac:dyDescent="0.25">
      <c r="A401" s="22">
        <v>42802</v>
      </c>
      <c r="B401" s="21" t="s">
        <v>33</v>
      </c>
      <c r="C401" s="5">
        <v>53.070232177240591</v>
      </c>
      <c r="D401">
        <v>30</v>
      </c>
      <c r="E401" s="65">
        <f>VLOOKUP(B401,'SKU List'!$A$6:$C$11,3,1)</f>
        <v>45.710999999999999</v>
      </c>
      <c r="F401" s="140">
        <f t="shared" si="6"/>
        <v>0.16099477537661816</v>
      </c>
    </row>
    <row r="402" spans="1:6" ht="15" customHeight="1" x14ac:dyDescent="0.25">
      <c r="A402" s="22">
        <v>42802</v>
      </c>
      <c r="B402" s="21" t="s">
        <v>34</v>
      </c>
      <c r="C402" s="5">
        <v>49.086072627768466</v>
      </c>
      <c r="D402">
        <v>42</v>
      </c>
      <c r="E402" s="65">
        <f>VLOOKUP(B402,'SKU List'!$A$6:$C$11,3,1)</f>
        <v>40.632000000000005</v>
      </c>
      <c r="F402" s="140">
        <f t="shared" si="6"/>
        <v>0.20806439820261027</v>
      </c>
    </row>
    <row r="403" spans="1:6" ht="15" customHeight="1" x14ac:dyDescent="0.25">
      <c r="A403" s="22">
        <v>42802</v>
      </c>
      <c r="B403" s="21">
        <v>84325322</v>
      </c>
      <c r="C403" s="5">
        <v>43.087400144081052</v>
      </c>
      <c r="D403">
        <v>23</v>
      </c>
      <c r="E403" s="65">
        <f>VLOOKUP(B403,'SKU List'!$A$6:$C$11,3,1)</f>
        <v>35.552999999999997</v>
      </c>
      <c r="F403" s="140">
        <f t="shared" si="6"/>
        <v>0.21192023581922917</v>
      </c>
    </row>
    <row r="404" spans="1:6" ht="15" customHeight="1" x14ac:dyDescent="0.25">
      <c r="A404" s="22">
        <v>42802</v>
      </c>
      <c r="B404" s="21" t="s">
        <v>35</v>
      </c>
      <c r="C404" s="5">
        <v>58.79774935875713</v>
      </c>
      <c r="D404">
        <v>39</v>
      </c>
      <c r="E404" s="65">
        <f>VLOOKUP(B404,'SKU List'!$A$6:$C$11,3,1)</f>
        <v>50.79</v>
      </c>
      <c r="F404" s="140">
        <f t="shared" si="6"/>
        <v>0.15766389759317054</v>
      </c>
    </row>
    <row r="405" spans="1:6" ht="15" customHeight="1" x14ac:dyDescent="0.25">
      <c r="A405" s="22">
        <v>42802</v>
      </c>
      <c r="B405" s="21" t="s">
        <v>36</v>
      </c>
      <c r="C405" s="5">
        <v>59.512852851664633</v>
      </c>
      <c r="D405">
        <v>40</v>
      </c>
      <c r="E405" s="65">
        <f>VLOOKUP(B405,'SKU List'!$A$6:$C$11,3,1)</f>
        <v>50.79</v>
      </c>
      <c r="F405" s="140">
        <f t="shared" si="6"/>
        <v>0.17174350958189868</v>
      </c>
    </row>
    <row r="406" spans="1:6" x14ac:dyDescent="0.25">
      <c r="A406" s="22">
        <v>42803</v>
      </c>
      <c r="B406" s="21" t="s">
        <v>41</v>
      </c>
      <c r="C406" s="5">
        <v>61.605881603513538</v>
      </c>
      <c r="D406">
        <v>37</v>
      </c>
      <c r="E406" s="65">
        <f>VLOOKUP(B406,'SKU List'!$A$6:$C$11,3,1)</f>
        <v>50.79</v>
      </c>
      <c r="F406" s="140">
        <f t="shared" si="6"/>
        <v>0.21295297506425553</v>
      </c>
    </row>
    <row r="407" spans="1:6" ht="15" customHeight="1" x14ac:dyDescent="0.25">
      <c r="A407" s="22">
        <v>42803</v>
      </c>
      <c r="B407" s="21" t="s">
        <v>33</v>
      </c>
      <c r="C407" s="5">
        <v>52.784296904331605</v>
      </c>
      <c r="D407">
        <v>30</v>
      </c>
      <c r="E407" s="65">
        <f>VLOOKUP(B407,'SKU List'!$A$6:$C$11,3,1)</f>
        <v>45.710999999999999</v>
      </c>
      <c r="F407" s="140">
        <f t="shared" si="6"/>
        <v>0.15473949168321863</v>
      </c>
    </row>
    <row r="408" spans="1:6" ht="15" customHeight="1" x14ac:dyDescent="0.25">
      <c r="A408" s="22">
        <v>42803</v>
      </c>
      <c r="B408" s="21" t="s">
        <v>34</v>
      </c>
      <c r="C408" s="5">
        <v>45.525080878252624</v>
      </c>
      <c r="D408">
        <v>40</v>
      </c>
      <c r="E408" s="65">
        <f>VLOOKUP(B408,'SKU List'!$A$6:$C$11,3,1)</f>
        <v>40.632000000000005</v>
      </c>
      <c r="F408" s="140">
        <f t="shared" si="6"/>
        <v>0.12042431773608529</v>
      </c>
    </row>
    <row r="409" spans="1:6" ht="15" customHeight="1" x14ac:dyDescent="0.25">
      <c r="A409" s="22">
        <v>42803</v>
      </c>
      <c r="B409" s="21">
        <v>84325322</v>
      </c>
      <c r="C409" s="5">
        <v>42.89485891933839</v>
      </c>
      <c r="D409">
        <v>21</v>
      </c>
      <c r="E409" s="65">
        <f>VLOOKUP(B409,'SKU List'!$A$6:$C$11,3,1)</f>
        <v>35.552999999999997</v>
      </c>
      <c r="F409" s="140">
        <f t="shared" si="6"/>
        <v>0.20650462462628733</v>
      </c>
    </row>
    <row r="410" spans="1:6" ht="15" customHeight="1" x14ac:dyDescent="0.25">
      <c r="A410" s="22">
        <v>42803</v>
      </c>
      <c r="B410" s="21" t="s">
        <v>35</v>
      </c>
      <c r="C410" s="5">
        <v>59.142949349364038</v>
      </c>
      <c r="D410">
        <v>40</v>
      </c>
      <c r="E410" s="65">
        <f>VLOOKUP(B410,'SKU List'!$A$6:$C$11,3,1)</f>
        <v>50.79</v>
      </c>
      <c r="F410" s="140">
        <f t="shared" si="6"/>
        <v>0.16446051091482652</v>
      </c>
    </row>
    <row r="411" spans="1:6" ht="15" customHeight="1" x14ac:dyDescent="0.25">
      <c r="A411" s="22">
        <v>42803</v>
      </c>
      <c r="B411" s="21" t="s">
        <v>36</v>
      </c>
      <c r="C411" s="5">
        <v>65.592997078721297</v>
      </c>
      <c r="D411">
        <v>42</v>
      </c>
      <c r="E411" s="65">
        <f>VLOOKUP(B411,'SKU List'!$A$6:$C$11,3,1)</f>
        <v>50.79</v>
      </c>
      <c r="F411" s="140">
        <f t="shared" si="6"/>
        <v>0.29145495331209487</v>
      </c>
    </row>
    <row r="412" spans="1:6" x14ac:dyDescent="0.25">
      <c r="A412" s="22">
        <v>42804</v>
      </c>
      <c r="B412" s="21" t="s">
        <v>41</v>
      </c>
      <c r="C412" s="5">
        <v>58.587617491108524</v>
      </c>
      <c r="D412">
        <v>37</v>
      </c>
      <c r="E412" s="65">
        <f>VLOOKUP(B412,'SKU List'!$A$6:$C$11,3,1)</f>
        <v>50.79</v>
      </c>
      <c r="F412" s="140">
        <f t="shared" si="6"/>
        <v>0.1535266290826644</v>
      </c>
    </row>
    <row r="413" spans="1:6" ht="15" customHeight="1" x14ac:dyDescent="0.25">
      <c r="A413" s="22">
        <v>42804</v>
      </c>
      <c r="B413" s="21" t="s">
        <v>33</v>
      </c>
      <c r="C413" s="5">
        <v>57.389150508737572</v>
      </c>
      <c r="D413">
        <v>29</v>
      </c>
      <c r="E413" s="65">
        <f>VLOOKUP(B413,'SKU List'!$A$6:$C$11,3,1)</f>
        <v>45.710999999999999</v>
      </c>
      <c r="F413" s="140">
        <f t="shared" si="6"/>
        <v>0.25547790485304572</v>
      </c>
    </row>
    <row r="414" spans="1:6" ht="15" customHeight="1" x14ac:dyDescent="0.25">
      <c r="A414" s="22">
        <v>42804</v>
      </c>
      <c r="B414" s="21" t="s">
        <v>34</v>
      </c>
      <c r="C414" s="5">
        <v>46.743185668295908</v>
      </c>
      <c r="D414">
        <v>35</v>
      </c>
      <c r="E414" s="65">
        <f>VLOOKUP(B414,'SKU List'!$A$6:$C$11,3,1)</f>
        <v>40.632000000000005</v>
      </c>
      <c r="F414" s="140">
        <f t="shared" si="6"/>
        <v>0.15040327004075366</v>
      </c>
    </row>
    <row r="415" spans="1:6" ht="15" customHeight="1" x14ac:dyDescent="0.25">
      <c r="A415" s="22">
        <v>42804</v>
      </c>
      <c r="B415" s="21">
        <v>84325322</v>
      </c>
      <c r="C415" s="5">
        <v>40.360425661219907</v>
      </c>
      <c r="D415">
        <v>23</v>
      </c>
      <c r="E415" s="65">
        <f>VLOOKUP(B415,'SKU List'!$A$6:$C$11,3,1)</f>
        <v>35.552999999999997</v>
      </c>
      <c r="F415" s="140">
        <f t="shared" si="6"/>
        <v>0.13521856555620931</v>
      </c>
    </row>
    <row r="416" spans="1:6" ht="15" customHeight="1" x14ac:dyDescent="0.25">
      <c r="A416" s="22">
        <v>42804</v>
      </c>
      <c r="B416" s="21" t="s">
        <v>35</v>
      </c>
      <c r="C416" s="5">
        <v>59.21393599477944</v>
      </c>
      <c r="D416">
        <v>38</v>
      </c>
      <c r="E416" s="65">
        <f>VLOOKUP(B416,'SKU List'!$A$6:$C$11,3,1)</f>
        <v>50.79</v>
      </c>
      <c r="F416" s="140">
        <f t="shared" si="6"/>
        <v>0.16585816095253872</v>
      </c>
    </row>
    <row r="417" spans="1:6" ht="15" customHeight="1" x14ac:dyDescent="0.25">
      <c r="A417" s="22">
        <v>42804</v>
      </c>
      <c r="B417" s="21" t="s">
        <v>36</v>
      </c>
      <c r="C417" s="5">
        <v>65.206178896142433</v>
      </c>
      <c r="D417">
        <v>36</v>
      </c>
      <c r="E417" s="65">
        <f>VLOOKUP(B417,'SKU List'!$A$6:$C$11,3,1)</f>
        <v>50.79</v>
      </c>
      <c r="F417" s="140">
        <f t="shared" si="6"/>
        <v>0.28383892294039048</v>
      </c>
    </row>
    <row r="418" spans="1:6" x14ac:dyDescent="0.25">
      <c r="A418" s="22">
        <v>42805</v>
      </c>
      <c r="B418" s="21" t="s">
        <v>41</v>
      </c>
      <c r="C418" s="5">
        <v>65.815515059568511</v>
      </c>
      <c r="D418">
        <v>43</v>
      </c>
      <c r="E418" s="65">
        <f>VLOOKUP(B418,'SKU List'!$A$6:$C$11,3,1)</f>
        <v>50.79</v>
      </c>
      <c r="F418" s="140">
        <f t="shared" si="6"/>
        <v>0.29583609095429242</v>
      </c>
    </row>
    <row r="419" spans="1:6" ht="15" customHeight="1" x14ac:dyDescent="0.25">
      <c r="A419" s="22">
        <v>42805</v>
      </c>
      <c r="B419" s="21" t="s">
        <v>33</v>
      </c>
      <c r="C419" s="5">
        <v>51.543793366898591</v>
      </c>
      <c r="D419">
        <v>27</v>
      </c>
      <c r="E419" s="65">
        <f>VLOOKUP(B419,'SKU List'!$A$6:$C$11,3,1)</f>
        <v>45.710999999999999</v>
      </c>
      <c r="F419" s="140">
        <f t="shared" si="6"/>
        <v>0.1276015262606067</v>
      </c>
    </row>
    <row r="420" spans="1:6" ht="15" customHeight="1" x14ac:dyDescent="0.25">
      <c r="A420" s="22">
        <v>42805</v>
      </c>
      <c r="B420" s="21" t="s">
        <v>34</v>
      </c>
      <c r="C420" s="5">
        <v>50.591109566432749</v>
      </c>
      <c r="D420">
        <v>42</v>
      </c>
      <c r="E420" s="65">
        <f>VLOOKUP(B420,'SKU List'!$A$6:$C$11,3,1)</f>
        <v>40.632000000000005</v>
      </c>
      <c r="F420" s="140">
        <f t="shared" si="6"/>
        <v>0.24510507891397773</v>
      </c>
    </row>
    <row r="421" spans="1:6" ht="15" customHeight="1" x14ac:dyDescent="0.25">
      <c r="A421" s="22">
        <v>42805</v>
      </c>
      <c r="B421" s="21">
        <v>84325322</v>
      </c>
      <c r="C421" s="5">
        <v>41.644082392148086</v>
      </c>
      <c r="D421">
        <v>19</v>
      </c>
      <c r="E421" s="65">
        <f>VLOOKUP(B421,'SKU List'!$A$6:$C$11,3,1)</f>
        <v>35.552999999999997</v>
      </c>
      <c r="F421" s="140">
        <f t="shared" si="6"/>
        <v>0.17132400619211005</v>
      </c>
    </row>
    <row r="422" spans="1:6" ht="15" customHeight="1" x14ac:dyDescent="0.25">
      <c r="A422" s="22">
        <v>42805</v>
      </c>
      <c r="B422" s="21" t="s">
        <v>35</v>
      </c>
      <c r="C422" s="5">
        <v>56.687656709002859</v>
      </c>
      <c r="D422">
        <v>34</v>
      </c>
      <c r="E422" s="65">
        <f>VLOOKUP(B422,'SKU List'!$A$6:$C$11,3,1)</f>
        <v>50.79</v>
      </c>
      <c r="F422" s="140">
        <f t="shared" si="6"/>
        <v>0.11611846247298405</v>
      </c>
    </row>
    <row r="423" spans="1:6" ht="15" customHeight="1" x14ac:dyDescent="0.25">
      <c r="A423" s="22">
        <v>42805</v>
      </c>
      <c r="B423" s="21" t="s">
        <v>36</v>
      </c>
      <c r="C423" s="5">
        <v>56.267978321468824</v>
      </c>
      <c r="D423">
        <v>34</v>
      </c>
      <c r="E423" s="65">
        <f>VLOOKUP(B423,'SKU List'!$A$6:$C$11,3,1)</f>
        <v>50.79</v>
      </c>
      <c r="F423" s="140">
        <f t="shared" si="6"/>
        <v>0.10785545031440884</v>
      </c>
    </row>
    <row r="424" spans="1:6" x14ac:dyDescent="0.25">
      <c r="A424" s="22">
        <v>42806</v>
      </c>
      <c r="B424" s="21" t="s">
        <v>41</v>
      </c>
      <c r="C424" s="5">
        <v>56.435745645242541</v>
      </c>
      <c r="D424">
        <v>40</v>
      </c>
      <c r="E424" s="65">
        <f>VLOOKUP(B424,'SKU List'!$A$6:$C$11,3,1)</f>
        <v>50.79</v>
      </c>
      <c r="F424" s="140">
        <f t="shared" si="6"/>
        <v>0.1111586069155846</v>
      </c>
    </row>
    <row r="425" spans="1:6" ht="15" customHeight="1" x14ac:dyDescent="0.25">
      <c r="A425" s="22">
        <v>42806</v>
      </c>
      <c r="B425" s="21" t="s">
        <v>33</v>
      </c>
      <c r="C425" s="5">
        <v>55.78977063640837</v>
      </c>
      <c r="D425">
        <v>28</v>
      </c>
      <c r="E425" s="65">
        <f>VLOOKUP(B425,'SKU List'!$A$6:$C$11,3,1)</f>
        <v>45.710999999999999</v>
      </c>
      <c r="F425" s="140">
        <f t="shared" si="6"/>
        <v>0.22048895531509641</v>
      </c>
    </row>
    <row r="426" spans="1:6" ht="15" customHeight="1" x14ac:dyDescent="0.25">
      <c r="A426" s="22">
        <v>42806</v>
      </c>
      <c r="B426" s="21" t="s">
        <v>34</v>
      </c>
      <c r="C426" s="5">
        <v>51.765655788338975</v>
      </c>
      <c r="D426">
        <v>45</v>
      </c>
      <c r="E426" s="65">
        <f>VLOOKUP(B426,'SKU List'!$A$6:$C$11,3,1)</f>
        <v>40.632000000000005</v>
      </c>
      <c r="F426" s="140">
        <f t="shared" si="6"/>
        <v>0.27401200502901579</v>
      </c>
    </row>
    <row r="427" spans="1:6" ht="15" customHeight="1" x14ac:dyDescent="0.25">
      <c r="A427" s="22">
        <v>42806</v>
      </c>
      <c r="B427" s="21">
        <v>84325322</v>
      </c>
      <c r="C427" s="5">
        <v>45.036686804435938</v>
      </c>
      <c r="D427">
        <v>22</v>
      </c>
      <c r="E427" s="65">
        <f>VLOOKUP(B427,'SKU List'!$A$6:$C$11,3,1)</f>
        <v>35.552999999999997</v>
      </c>
      <c r="F427" s="140">
        <f t="shared" si="6"/>
        <v>0.26674786387747706</v>
      </c>
    </row>
    <row r="428" spans="1:6" ht="15" customHeight="1" x14ac:dyDescent="0.25">
      <c r="A428" s="22">
        <v>42806</v>
      </c>
      <c r="B428" s="21" t="s">
        <v>35</v>
      </c>
      <c r="C428" s="5">
        <v>58.457945099143345</v>
      </c>
      <c r="D428">
        <v>37</v>
      </c>
      <c r="E428" s="65">
        <f>VLOOKUP(B428,'SKU List'!$A$6:$C$11,3,1)</f>
        <v>50.79</v>
      </c>
      <c r="F428" s="140">
        <f t="shared" si="6"/>
        <v>0.15097352036116057</v>
      </c>
    </row>
    <row r="429" spans="1:6" ht="15" customHeight="1" x14ac:dyDescent="0.25">
      <c r="A429" s="22">
        <v>42806</v>
      </c>
      <c r="B429" s="21" t="s">
        <v>36</v>
      </c>
      <c r="C429" s="5">
        <v>61.789075156606884</v>
      </c>
      <c r="D429">
        <v>34</v>
      </c>
      <c r="E429" s="65">
        <f>VLOOKUP(B429,'SKU List'!$A$6:$C$11,3,1)</f>
        <v>50.79</v>
      </c>
      <c r="F429" s="140">
        <f t="shared" si="6"/>
        <v>0.21655985738544764</v>
      </c>
    </row>
    <row r="430" spans="1:6" x14ac:dyDescent="0.25">
      <c r="A430" s="22">
        <v>42807</v>
      </c>
      <c r="B430" s="21" t="s">
        <v>41</v>
      </c>
      <c r="C430" s="5">
        <v>57.077125050334296</v>
      </c>
      <c r="D430">
        <v>33</v>
      </c>
      <c r="E430" s="65">
        <f>VLOOKUP(B430,'SKU List'!$A$6:$C$11,3,1)</f>
        <v>50.79</v>
      </c>
      <c r="F430" s="140">
        <f t="shared" si="6"/>
        <v>0.12378667159547739</v>
      </c>
    </row>
    <row r="431" spans="1:6" ht="15" customHeight="1" x14ac:dyDescent="0.25">
      <c r="A431" s="22">
        <v>42807</v>
      </c>
      <c r="B431" s="21" t="s">
        <v>33</v>
      </c>
      <c r="C431" s="5">
        <v>58.403382527851704</v>
      </c>
      <c r="D431">
        <v>32</v>
      </c>
      <c r="E431" s="65">
        <f>VLOOKUP(B431,'SKU List'!$A$6:$C$11,3,1)</f>
        <v>45.710999999999999</v>
      </c>
      <c r="F431" s="140">
        <f t="shared" si="6"/>
        <v>0.27766582502792997</v>
      </c>
    </row>
    <row r="432" spans="1:6" ht="15" customHeight="1" x14ac:dyDescent="0.25">
      <c r="A432" s="22">
        <v>42807</v>
      </c>
      <c r="B432" s="21" t="s">
        <v>34</v>
      </c>
      <c r="C432" s="5">
        <v>50.796221351267647</v>
      </c>
      <c r="D432">
        <v>45</v>
      </c>
      <c r="E432" s="65">
        <f>VLOOKUP(B432,'SKU List'!$A$6:$C$11,3,1)</f>
        <v>40.632000000000005</v>
      </c>
      <c r="F432" s="140">
        <f t="shared" si="6"/>
        <v>0.25015311457146194</v>
      </c>
    </row>
    <row r="433" spans="1:6" ht="15" customHeight="1" x14ac:dyDescent="0.25">
      <c r="A433" s="22">
        <v>42807</v>
      </c>
      <c r="B433" s="21">
        <v>84325322</v>
      </c>
      <c r="C433" s="5">
        <v>43.510161339313569</v>
      </c>
      <c r="D433">
        <v>24</v>
      </c>
      <c r="E433" s="65">
        <f>VLOOKUP(B433,'SKU List'!$A$6:$C$11,3,1)</f>
        <v>35.552999999999997</v>
      </c>
      <c r="F433" s="140">
        <f t="shared" si="6"/>
        <v>0.22381124910172343</v>
      </c>
    </row>
    <row r="434" spans="1:6" ht="15" customHeight="1" x14ac:dyDescent="0.25">
      <c r="A434" s="22">
        <v>42807</v>
      </c>
      <c r="B434" s="21" t="s">
        <v>35</v>
      </c>
      <c r="C434" s="5">
        <v>63.808882967358059</v>
      </c>
      <c r="D434">
        <v>34</v>
      </c>
      <c r="E434" s="65">
        <f>VLOOKUP(B434,'SKU List'!$A$6:$C$11,3,1)</f>
        <v>50.79</v>
      </c>
      <c r="F434" s="140">
        <f t="shared" si="6"/>
        <v>0.25632768197200356</v>
      </c>
    </row>
    <row r="435" spans="1:6" ht="15" customHeight="1" x14ac:dyDescent="0.25">
      <c r="A435" s="22">
        <v>42807</v>
      </c>
      <c r="B435" s="21" t="s">
        <v>36</v>
      </c>
      <c r="C435" s="5">
        <v>61.814205284321126</v>
      </c>
      <c r="D435">
        <v>35</v>
      </c>
      <c r="E435" s="65">
        <f>VLOOKUP(B435,'SKU List'!$A$6:$C$11,3,1)</f>
        <v>50.79</v>
      </c>
      <c r="F435" s="140">
        <f t="shared" si="6"/>
        <v>0.21705464233749019</v>
      </c>
    </row>
    <row r="436" spans="1:6" x14ac:dyDescent="0.25">
      <c r="A436" s="22">
        <v>42808</v>
      </c>
      <c r="B436" s="21" t="s">
        <v>41</v>
      </c>
      <c r="C436" s="5">
        <v>57.570488795805502</v>
      </c>
      <c r="D436">
        <v>37</v>
      </c>
      <c r="E436" s="65">
        <f>VLOOKUP(B436,'SKU List'!$A$6:$C$11,3,1)</f>
        <v>50.79</v>
      </c>
      <c r="F436" s="140">
        <f t="shared" si="6"/>
        <v>0.13350046851359526</v>
      </c>
    </row>
    <row r="437" spans="1:6" ht="15" customHeight="1" x14ac:dyDescent="0.25">
      <c r="A437" s="22">
        <v>42808</v>
      </c>
      <c r="B437" s="21" t="s">
        <v>33</v>
      </c>
      <c r="C437" s="5">
        <v>57.63523884602305</v>
      </c>
      <c r="D437">
        <v>28</v>
      </c>
      <c r="E437" s="65">
        <f>VLOOKUP(B437,'SKU List'!$A$6:$C$11,3,1)</f>
        <v>45.710999999999999</v>
      </c>
      <c r="F437" s="140">
        <f t="shared" si="6"/>
        <v>0.26086147417521061</v>
      </c>
    </row>
    <row r="438" spans="1:6" ht="15" customHeight="1" x14ac:dyDescent="0.25">
      <c r="A438" s="22">
        <v>42808</v>
      </c>
      <c r="B438" s="21" t="s">
        <v>34</v>
      </c>
      <c r="C438" s="5">
        <v>45.030162324512489</v>
      </c>
      <c r="D438">
        <v>47</v>
      </c>
      <c r="E438" s="65">
        <f>VLOOKUP(B438,'SKU List'!$A$6:$C$11,3,1)</f>
        <v>40.632000000000005</v>
      </c>
      <c r="F438" s="140">
        <f t="shared" si="6"/>
        <v>0.10824380597835409</v>
      </c>
    </row>
    <row r="439" spans="1:6" ht="15" customHeight="1" x14ac:dyDescent="0.25">
      <c r="A439" s="22">
        <v>42808</v>
      </c>
      <c r="B439" s="21">
        <v>84325322</v>
      </c>
      <c r="C439" s="5">
        <v>44.309704608345335</v>
      </c>
      <c r="D439">
        <v>21</v>
      </c>
      <c r="E439" s="65">
        <f>VLOOKUP(B439,'SKU List'!$A$6:$C$11,3,1)</f>
        <v>35.552999999999997</v>
      </c>
      <c r="F439" s="140">
        <f t="shared" si="6"/>
        <v>0.24630001992364464</v>
      </c>
    </row>
    <row r="440" spans="1:6" ht="15" customHeight="1" x14ac:dyDescent="0.25">
      <c r="A440" s="22">
        <v>42808</v>
      </c>
      <c r="B440" s="21" t="s">
        <v>35</v>
      </c>
      <c r="C440" s="5">
        <v>63.223722298550385</v>
      </c>
      <c r="D440">
        <v>43</v>
      </c>
      <c r="E440" s="65">
        <f>VLOOKUP(B440,'SKU List'!$A$6:$C$11,3,1)</f>
        <v>50.79</v>
      </c>
      <c r="F440" s="140">
        <f t="shared" si="6"/>
        <v>0.24480650322012967</v>
      </c>
    </row>
    <row r="441" spans="1:6" ht="15" customHeight="1" x14ac:dyDescent="0.25">
      <c r="A441" s="22">
        <v>42808</v>
      </c>
      <c r="B441" s="21" t="s">
        <v>36</v>
      </c>
      <c r="C441" s="5">
        <v>64.763144429095718</v>
      </c>
      <c r="D441">
        <v>33</v>
      </c>
      <c r="E441" s="65">
        <f>VLOOKUP(B441,'SKU List'!$A$6:$C$11,3,1)</f>
        <v>50.79</v>
      </c>
      <c r="F441" s="140">
        <f t="shared" si="6"/>
        <v>0.27511605491426894</v>
      </c>
    </row>
    <row r="442" spans="1:6" x14ac:dyDescent="0.25">
      <c r="A442" s="22">
        <v>42809</v>
      </c>
      <c r="B442" s="21" t="s">
        <v>41</v>
      </c>
      <c r="C442" s="5">
        <v>61.384020295267483</v>
      </c>
      <c r="D442">
        <v>41</v>
      </c>
      <c r="E442" s="65">
        <f>VLOOKUP(B442,'SKU List'!$A$6:$C$11,3,1)</f>
        <v>50.79</v>
      </c>
      <c r="F442" s="140">
        <f t="shared" si="6"/>
        <v>0.20858476659317748</v>
      </c>
    </row>
    <row r="443" spans="1:6" ht="15" customHeight="1" x14ac:dyDescent="0.25">
      <c r="A443" s="22">
        <v>42809</v>
      </c>
      <c r="B443" s="21" t="s">
        <v>33</v>
      </c>
      <c r="C443" s="5">
        <v>57.256847423804679</v>
      </c>
      <c r="D443">
        <v>25</v>
      </c>
      <c r="E443" s="65">
        <f>VLOOKUP(B443,'SKU List'!$A$6:$C$11,3,1)</f>
        <v>45.710999999999999</v>
      </c>
      <c r="F443" s="140">
        <f t="shared" si="6"/>
        <v>0.25258356683959399</v>
      </c>
    </row>
    <row r="444" spans="1:6" ht="15" customHeight="1" x14ac:dyDescent="0.25">
      <c r="A444" s="22">
        <v>42809</v>
      </c>
      <c r="B444" s="21" t="s">
        <v>34</v>
      </c>
      <c r="C444" s="5">
        <v>47.800905391038626</v>
      </c>
      <c r="D444">
        <v>38</v>
      </c>
      <c r="E444" s="65">
        <f>VLOOKUP(B444,'SKU List'!$A$6:$C$11,3,1)</f>
        <v>40.632000000000005</v>
      </c>
      <c r="F444" s="140">
        <f t="shared" si="6"/>
        <v>0.17643496237051143</v>
      </c>
    </row>
    <row r="445" spans="1:6" ht="15" customHeight="1" x14ac:dyDescent="0.25">
      <c r="A445" s="22">
        <v>42809</v>
      </c>
      <c r="B445" s="21">
        <v>84325322</v>
      </c>
      <c r="C445" s="5">
        <v>45.7762534421976</v>
      </c>
      <c r="D445">
        <v>23</v>
      </c>
      <c r="E445" s="65">
        <f>VLOOKUP(B445,'SKU List'!$A$6:$C$11,3,1)</f>
        <v>35.552999999999997</v>
      </c>
      <c r="F445" s="140">
        <f t="shared" si="6"/>
        <v>0.28754967069438875</v>
      </c>
    </row>
    <row r="446" spans="1:6" ht="15" customHeight="1" x14ac:dyDescent="0.25">
      <c r="A446" s="22">
        <v>42809</v>
      </c>
      <c r="B446" s="21" t="s">
        <v>35</v>
      </c>
      <c r="C446" s="5">
        <v>60.013500237945223</v>
      </c>
      <c r="D446">
        <v>44</v>
      </c>
      <c r="E446" s="65">
        <f>VLOOKUP(B446,'SKU List'!$A$6:$C$11,3,1)</f>
        <v>50.79</v>
      </c>
      <c r="F446" s="140">
        <f t="shared" si="6"/>
        <v>0.1816007134858284</v>
      </c>
    </row>
    <row r="447" spans="1:6" ht="15" customHeight="1" x14ac:dyDescent="0.25">
      <c r="A447" s="22">
        <v>42809</v>
      </c>
      <c r="B447" s="21" t="s">
        <v>36</v>
      </c>
      <c r="C447" s="5">
        <v>57.208039814210721</v>
      </c>
      <c r="D447">
        <v>40</v>
      </c>
      <c r="E447" s="65">
        <f>VLOOKUP(B447,'SKU List'!$A$6:$C$11,3,1)</f>
        <v>50.79</v>
      </c>
      <c r="F447" s="140">
        <f t="shared" si="6"/>
        <v>0.12636424127211504</v>
      </c>
    </row>
    <row r="448" spans="1:6" x14ac:dyDescent="0.25">
      <c r="A448" s="22">
        <v>42810</v>
      </c>
      <c r="B448" s="21" t="s">
        <v>41</v>
      </c>
      <c r="C448" s="5">
        <v>64.82425305616087</v>
      </c>
      <c r="D448">
        <v>42</v>
      </c>
      <c r="E448" s="65">
        <f>VLOOKUP(B448,'SKU List'!$A$6:$C$11,3,1)</f>
        <v>50.79</v>
      </c>
      <c r="F448" s="140">
        <f t="shared" si="6"/>
        <v>0.27631921748692401</v>
      </c>
    </row>
    <row r="449" spans="1:6" ht="15" customHeight="1" x14ac:dyDescent="0.25">
      <c r="A449" s="22">
        <v>42810</v>
      </c>
      <c r="B449" s="21" t="s">
        <v>33</v>
      </c>
      <c r="C449" s="5">
        <v>50.825045672804073</v>
      </c>
      <c r="D449">
        <v>31</v>
      </c>
      <c r="E449" s="65">
        <f>VLOOKUP(B449,'SKU List'!$A$6:$C$11,3,1)</f>
        <v>45.710999999999999</v>
      </c>
      <c r="F449" s="140">
        <f t="shared" si="6"/>
        <v>0.11187779030876759</v>
      </c>
    </row>
    <row r="450" spans="1:6" ht="15" customHeight="1" x14ac:dyDescent="0.25">
      <c r="A450" s="22">
        <v>42810</v>
      </c>
      <c r="B450" s="21" t="s">
        <v>34</v>
      </c>
      <c r="C450" s="5">
        <v>51.032330399628613</v>
      </c>
      <c r="D450">
        <v>47</v>
      </c>
      <c r="E450" s="65">
        <f>VLOOKUP(B450,'SKU List'!$A$6:$C$11,3,1)</f>
        <v>40.632000000000005</v>
      </c>
      <c r="F450" s="140">
        <f t="shared" si="6"/>
        <v>0.25596402834289739</v>
      </c>
    </row>
    <row r="451" spans="1:6" ht="15" customHeight="1" x14ac:dyDescent="0.25">
      <c r="A451" s="22">
        <v>42810</v>
      </c>
      <c r="B451" s="21">
        <v>84325322</v>
      </c>
      <c r="C451" s="5">
        <v>43.357060640010538</v>
      </c>
      <c r="D451">
        <v>23</v>
      </c>
      <c r="E451" s="65">
        <f>VLOOKUP(B451,'SKU List'!$A$6:$C$11,3,1)</f>
        <v>35.552999999999997</v>
      </c>
      <c r="F451" s="140">
        <f t="shared" si="6"/>
        <v>0.21950498242090796</v>
      </c>
    </row>
    <row r="452" spans="1:6" ht="15" customHeight="1" x14ac:dyDescent="0.25">
      <c r="A452" s="22">
        <v>42810</v>
      </c>
      <c r="B452" s="21" t="s">
        <v>35</v>
      </c>
      <c r="C452" s="5">
        <v>59.868796852087918</v>
      </c>
      <c r="D452">
        <v>37</v>
      </c>
      <c r="E452" s="65">
        <f>VLOOKUP(B452,'SKU List'!$A$6:$C$11,3,1)</f>
        <v>50.79</v>
      </c>
      <c r="F452" s="140">
        <f t="shared" si="6"/>
        <v>0.178751660801101</v>
      </c>
    </row>
    <row r="453" spans="1:6" ht="15" customHeight="1" x14ac:dyDescent="0.25">
      <c r="A453" s="22">
        <v>42810</v>
      </c>
      <c r="B453" s="21" t="s">
        <v>36</v>
      </c>
      <c r="C453" s="5">
        <v>60.593326343212858</v>
      </c>
      <c r="D453">
        <v>41</v>
      </c>
      <c r="E453" s="65">
        <f>VLOOKUP(B453,'SKU List'!$A$6:$C$11,3,1)</f>
        <v>50.79</v>
      </c>
      <c r="F453" s="140">
        <f t="shared" ref="F453:F516" si="7">(C453-E453)/E453</f>
        <v>0.19301686046884936</v>
      </c>
    </row>
    <row r="454" spans="1:6" x14ac:dyDescent="0.25">
      <c r="A454" s="22">
        <v>42811</v>
      </c>
      <c r="B454" s="21" t="s">
        <v>41</v>
      </c>
      <c r="C454" s="5">
        <v>60.657221659411093</v>
      </c>
      <c r="D454">
        <v>43</v>
      </c>
      <c r="E454" s="65">
        <f>VLOOKUP(B454,'SKU List'!$A$6:$C$11,3,1)</f>
        <v>50.79</v>
      </c>
      <c r="F454" s="140">
        <f t="shared" si="7"/>
        <v>0.19427488992736944</v>
      </c>
    </row>
    <row r="455" spans="1:6" ht="15" customHeight="1" x14ac:dyDescent="0.25">
      <c r="A455" s="22">
        <v>42811</v>
      </c>
      <c r="B455" s="21" t="s">
        <v>33</v>
      </c>
      <c r="C455" s="5">
        <v>55.350761402492324</v>
      </c>
      <c r="D455">
        <v>29</v>
      </c>
      <c r="E455" s="65">
        <f>VLOOKUP(B455,'SKU List'!$A$6:$C$11,3,1)</f>
        <v>45.710999999999999</v>
      </c>
      <c r="F455" s="140">
        <f t="shared" si="7"/>
        <v>0.21088493803444086</v>
      </c>
    </row>
    <row r="456" spans="1:6" ht="15" customHeight="1" x14ac:dyDescent="0.25">
      <c r="A456" s="22">
        <v>42811</v>
      </c>
      <c r="B456" s="21" t="s">
        <v>34</v>
      </c>
      <c r="C456" s="5">
        <v>52.49632254206346</v>
      </c>
      <c r="D456">
        <v>36</v>
      </c>
      <c r="E456" s="65">
        <f>VLOOKUP(B456,'SKU List'!$A$6:$C$11,3,1)</f>
        <v>40.632000000000005</v>
      </c>
      <c r="F456" s="140">
        <f t="shared" si="7"/>
        <v>0.29199454966685012</v>
      </c>
    </row>
    <row r="457" spans="1:6" ht="15" customHeight="1" x14ac:dyDescent="0.25">
      <c r="A457" s="22">
        <v>42811</v>
      </c>
      <c r="B457" s="21">
        <v>84325322</v>
      </c>
      <c r="C457" s="5">
        <v>42.592537183298418</v>
      </c>
      <c r="D457">
        <v>21</v>
      </c>
      <c r="E457" s="65">
        <f>VLOOKUP(B457,'SKU List'!$A$6:$C$11,3,1)</f>
        <v>35.552999999999997</v>
      </c>
      <c r="F457" s="140">
        <f t="shared" si="7"/>
        <v>0.19800121461756875</v>
      </c>
    </row>
    <row r="458" spans="1:6" ht="15" customHeight="1" x14ac:dyDescent="0.25">
      <c r="A458" s="22">
        <v>42811</v>
      </c>
      <c r="B458" s="21" t="s">
        <v>35</v>
      </c>
      <c r="C458" s="5">
        <v>63.728631694763017</v>
      </c>
      <c r="D458">
        <v>42</v>
      </c>
      <c r="E458" s="65">
        <f>VLOOKUP(B458,'SKU List'!$A$6:$C$11,3,1)</f>
        <v>50.79</v>
      </c>
      <c r="F458" s="140">
        <f t="shared" si="7"/>
        <v>0.25474762147594049</v>
      </c>
    </row>
    <row r="459" spans="1:6" ht="15" customHeight="1" x14ac:dyDescent="0.25">
      <c r="A459" s="22">
        <v>42811</v>
      </c>
      <c r="B459" s="21" t="s">
        <v>36</v>
      </c>
      <c r="C459" s="5">
        <v>60.909367862940684</v>
      </c>
      <c r="D459">
        <v>36</v>
      </c>
      <c r="E459" s="65">
        <f>VLOOKUP(B459,'SKU List'!$A$6:$C$11,3,1)</f>
        <v>50.79</v>
      </c>
      <c r="F459" s="140">
        <f t="shared" si="7"/>
        <v>0.19923937513173232</v>
      </c>
    </row>
    <row r="460" spans="1:6" x14ac:dyDescent="0.25">
      <c r="A460" s="22">
        <v>42812</v>
      </c>
      <c r="B460" s="21" t="s">
        <v>41</v>
      </c>
      <c r="C460" s="5">
        <v>59.871914460644497</v>
      </c>
      <c r="D460">
        <v>37</v>
      </c>
      <c r="E460" s="65">
        <f>VLOOKUP(B460,'SKU List'!$A$6:$C$11,3,1)</f>
        <v>50.79</v>
      </c>
      <c r="F460" s="140">
        <f t="shared" si="7"/>
        <v>0.17881304313141363</v>
      </c>
    </row>
    <row r="461" spans="1:6" ht="15" customHeight="1" x14ac:dyDescent="0.25">
      <c r="A461" s="22">
        <v>42812</v>
      </c>
      <c r="B461" s="21" t="s">
        <v>33</v>
      </c>
      <c r="C461" s="5">
        <v>55.785051718040769</v>
      </c>
      <c r="D461">
        <v>25</v>
      </c>
      <c r="E461" s="65">
        <f>VLOOKUP(B461,'SKU List'!$A$6:$C$11,3,1)</f>
        <v>45.710999999999999</v>
      </c>
      <c r="F461" s="140">
        <f t="shared" si="7"/>
        <v>0.22038572155587868</v>
      </c>
    </row>
    <row r="462" spans="1:6" ht="15" customHeight="1" x14ac:dyDescent="0.25">
      <c r="A462" s="22">
        <v>42812</v>
      </c>
      <c r="B462" s="21" t="s">
        <v>34</v>
      </c>
      <c r="C462" s="5">
        <v>52.356509957536417</v>
      </c>
      <c r="D462">
        <v>36</v>
      </c>
      <c r="E462" s="65">
        <f>VLOOKUP(B462,'SKU List'!$A$6:$C$11,3,1)</f>
        <v>40.632000000000005</v>
      </c>
      <c r="F462" s="140">
        <f t="shared" si="7"/>
        <v>0.28855360202639324</v>
      </c>
    </row>
    <row r="463" spans="1:6" ht="15" customHeight="1" x14ac:dyDescent="0.25">
      <c r="A463" s="22">
        <v>42812</v>
      </c>
      <c r="B463" s="21">
        <v>84325322</v>
      </c>
      <c r="C463" s="5">
        <v>39.712989581373243</v>
      </c>
      <c r="D463">
        <v>21</v>
      </c>
      <c r="E463" s="65">
        <f>VLOOKUP(B463,'SKU List'!$A$6:$C$11,3,1)</f>
        <v>35.552999999999997</v>
      </c>
      <c r="F463" s="140">
        <f t="shared" si="7"/>
        <v>0.11700811693452721</v>
      </c>
    </row>
    <row r="464" spans="1:6" ht="15" customHeight="1" x14ac:dyDescent="0.25">
      <c r="A464" s="22">
        <v>42812</v>
      </c>
      <c r="B464" s="21" t="s">
        <v>35</v>
      </c>
      <c r="C464" s="5">
        <v>57.860011421498541</v>
      </c>
      <c r="D464">
        <v>33</v>
      </c>
      <c r="E464" s="65">
        <f>VLOOKUP(B464,'SKU List'!$A$6:$C$11,3,1)</f>
        <v>50.79</v>
      </c>
      <c r="F464" s="140">
        <f t="shared" si="7"/>
        <v>0.13920085492220008</v>
      </c>
    </row>
    <row r="465" spans="1:6" ht="15" customHeight="1" x14ac:dyDescent="0.25">
      <c r="A465" s="22">
        <v>42812</v>
      </c>
      <c r="B465" s="21" t="s">
        <v>36</v>
      </c>
      <c r="C465" s="5">
        <v>65.342635742527222</v>
      </c>
      <c r="D465">
        <v>43</v>
      </c>
      <c r="E465" s="65">
        <f>VLOOKUP(B465,'SKU List'!$A$6:$C$11,3,1)</f>
        <v>50.79</v>
      </c>
      <c r="F465" s="140">
        <f t="shared" si="7"/>
        <v>0.2865256102092385</v>
      </c>
    </row>
    <row r="466" spans="1:6" x14ac:dyDescent="0.25">
      <c r="A466" s="22">
        <v>42813</v>
      </c>
      <c r="B466" s="21" t="s">
        <v>41</v>
      </c>
      <c r="C466" s="5">
        <v>60.859486907101427</v>
      </c>
      <c r="D466">
        <v>36</v>
      </c>
      <c r="E466" s="65">
        <f>VLOOKUP(B466,'SKU List'!$A$6:$C$11,3,1)</f>
        <v>50.79</v>
      </c>
      <c r="F466" s="140">
        <f t="shared" si="7"/>
        <v>0.19825727322507242</v>
      </c>
    </row>
    <row r="467" spans="1:6" ht="15" customHeight="1" x14ac:dyDescent="0.25">
      <c r="A467" s="22">
        <v>42813</v>
      </c>
      <c r="B467" s="21" t="s">
        <v>33</v>
      </c>
      <c r="C467" s="5">
        <v>50.916407859262364</v>
      </c>
      <c r="D467">
        <v>32</v>
      </c>
      <c r="E467" s="65">
        <f>VLOOKUP(B467,'SKU List'!$A$6:$C$11,3,1)</f>
        <v>45.710999999999999</v>
      </c>
      <c r="F467" s="140">
        <f t="shared" si="7"/>
        <v>0.11387648179349315</v>
      </c>
    </row>
    <row r="468" spans="1:6" ht="15" customHeight="1" x14ac:dyDescent="0.25">
      <c r="A468" s="22">
        <v>42813</v>
      </c>
      <c r="B468" s="21" t="s">
        <v>34</v>
      </c>
      <c r="C468" s="5">
        <v>46.274089338697543</v>
      </c>
      <c r="D468">
        <v>41</v>
      </c>
      <c r="E468" s="65">
        <f>VLOOKUP(B468,'SKU List'!$A$6:$C$11,3,1)</f>
        <v>40.632000000000005</v>
      </c>
      <c r="F468" s="140">
        <f t="shared" si="7"/>
        <v>0.13885827275786417</v>
      </c>
    </row>
    <row r="469" spans="1:6" ht="15" customHeight="1" x14ac:dyDescent="0.25">
      <c r="A469" s="22">
        <v>42813</v>
      </c>
      <c r="B469" s="21">
        <v>84325322</v>
      </c>
      <c r="C469" s="5">
        <v>39.553242004225481</v>
      </c>
      <c r="D469">
        <v>22</v>
      </c>
      <c r="E469" s="65">
        <f>VLOOKUP(B469,'SKU List'!$A$6:$C$11,3,1)</f>
        <v>35.552999999999997</v>
      </c>
      <c r="F469" s="140">
        <f t="shared" si="7"/>
        <v>0.1125148933768032</v>
      </c>
    </row>
    <row r="470" spans="1:6" ht="15" customHeight="1" x14ac:dyDescent="0.25">
      <c r="A470" s="22">
        <v>42813</v>
      </c>
      <c r="B470" s="21" t="s">
        <v>35</v>
      </c>
      <c r="C470" s="5">
        <v>56.231174269583711</v>
      </c>
      <c r="D470">
        <v>42</v>
      </c>
      <c r="E470" s="65">
        <f>VLOOKUP(B470,'SKU List'!$A$6:$C$11,3,1)</f>
        <v>50.79</v>
      </c>
      <c r="F470" s="140">
        <f t="shared" si="7"/>
        <v>0.10713081846000615</v>
      </c>
    </row>
    <row r="471" spans="1:6" ht="15" customHeight="1" x14ac:dyDescent="0.25">
      <c r="A471" s="22">
        <v>42813</v>
      </c>
      <c r="B471" s="21" t="s">
        <v>36</v>
      </c>
      <c r="C471" s="5">
        <v>57.428667667689012</v>
      </c>
      <c r="D471">
        <v>39</v>
      </c>
      <c r="E471" s="65">
        <f>VLOOKUP(B471,'SKU List'!$A$6:$C$11,3,1)</f>
        <v>50.79</v>
      </c>
      <c r="F471" s="140">
        <f t="shared" si="7"/>
        <v>0.1307081643569406</v>
      </c>
    </row>
    <row r="472" spans="1:6" x14ac:dyDescent="0.25">
      <c r="A472" s="22">
        <v>42814</v>
      </c>
      <c r="B472" s="21" t="s">
        <v>41</v>
      </c>
      <c r="C472" s="5">
        <v>56.063207974118235</v>
      </c>
      <c r="D472">
        <v>35</v>
      </c>
      <c r="E472" s="65">
        <f>VLOOKUP(B472,'SKU List'!$A$6:$C$11,3,1)</f>
        <v>50.79</v>
      </c>
      <c r="F472" s="140">
        <f t="shared" si="7"/>
        <v>0.10382374432207592</v>
      </c>
    </row>
    <row r="473" spans="1:6" ht="15" customHeight="1" x14ac:dyDescent="0.25">
      <c r="A473" s="22">
        <v>42814</v>
      </c>
      <c r="B473" s="21" t="s">
        <v>33</v>
      </c>
      <c r="C473" s="5">
        <v>50.672278682737506</v>
      </c>
      <c r="D473">
        <v>31</v>
      </c>
      <c r="E473" s="65">
        <f>VLOOKUP(B473,'SKU List'!$A$6:$C$11,3,1)</f>
        <v>45.710999999999999</v>
      </c>
      <c r="F473" s="140">
        <f t="shared" si="7"/>
        <v>0.10853577219350939</v>
      </c>
    </row>
    <row r="474" spans="1:6" ht="15" customHeight="1" x14ac:dyDescent="0.25">
      <c r="A474" s="22">
        <v>42814</v>
      </c>
      <c r="B474" s="21" t="s">
        <v>34</v>
      </c>
      <c r="C474" s="5">
        <v>50.857693492931233</v>
      </c>
      <c r="D474">
        <v>37</v>
      </c>
      <c r="E474" s="65">
        <f>VLOOKUP(B474,'SKU List'!$A$6:$C$11,3,1)</f>
        <v>40.632000000000005</v>
      </c>
      <c r="F474" s="140">
        <f t="shared" si="7"/>
        <v>0.25166601429738206</v>
      </c>
    </row>
    <row r="475" spans="1:6" ht="15" customHeight="1" x14ac:dyDescent="0.25">
      <c r="A475" s="22">
        <v>42814</v>
      </c>
      <c r="B475" s="21">
        <v>84325322</v>
      </c>
      <c r="C475" s="5">
        <v>44.127546352985028</v>
      </c>
      <c r="D475">
        <v>25</v>
      </c>
      <c r="E475" s="65">
        <f>VLOOKUP(B475,'SKU List'!$A$6:$C$11,3,1)</f>
        <v>35.552999999999997</v>
      </c>
      <c r="F475" s="140">
        <f t="shared" si="7"/>
        <v>0.24117645073510061</v>
      </c>
    </row>
    <row r="476" spans="1:6" ht="15" customHeight="1" x14ac:dyDescent="0.25">
      <c r="A476" s="22">
        <v>42814</v>
      </c>
      <c r="B476" s="21" t="s">
        <v>35</v>
      </c>
      <c r="C476" s="5">
        <v>61.296773264538885</v>
      </c>
      <c r="D476">
        <v>33</v>
      </c>
      <c r="E476" s="65">
        <f>VLOOKUP(B476,'SKU List'!$A$6:$C$11,3,1)</f>
        <v>50.79</v>
      </c>
      <c r="F476" s="140">
        <f t="shared" si="7"/>
        <v>0.20686696720887746</v>
      </c>
    </row>
    <row r="477" spans="1:6" ht="15" customHeight="1" x14ac:dyDescent="0.25">
      <c r="A477" s="22">
        <v>42814</v>
      </c>
      <c r="B477" s="21" t="s">
        <v>36</v>
      </c>
      <c r="C477" s="5">
        <v>63.930336374881627</v>
      </c>
      <c r="D477">
        <v>37</v>
      </c>
      <c r="E477" s="65">
        <f>VLOOKUP(B477,'SKU List'!$A$6:$C$11,3,1)</f>
        <v>50.79</v>
      </c>
      <c r="F477" s="140">
        <f t="shared" si="7"/>
        <v>0.25871896780629311</v>
      </c>
    </row>
    <row r="478" spans="1:6" x14ac:dyDescent="0.25">
      <c r="A478" s="22">
        <v>42815</v>
      </c>
      <c r="B478" s="21" t="s">
        <v>41</v>
      </c>
      <c r="C478" s="5">
        <v>59.365311509855758</v>
      </c>
      <c r="D478">
        <v>38</v>
      </c>
      <c r="E478" s="65">
        <f>VLOOKUP(B478,'SKU List'!$A$6:$C$11,3,1)</f>
        <v>50.79</v>
      </c>
      <c r="F478" s="140">
        <f t="shared" si="7"/>
        <v>0.16883858062326754</v>
      </c>
    </row>
    <row r="479" spans="1:6" ht="15" customHeight="1" x14ac:dyDescent="0.25">
      <c r="A479" s="22">
        <v>42815</v>
      </c>
      <c r="B479" s="21" t="s">
        <v>33</v>
      </c>
      <c r="C479" s="5">
        <v>57.574682069412447</v>
      </c>
      <c r="D479">
        <v>32</v>
      </c>
      <c r="E479" s="65">
        <f>VLOOKUP(B479,'SKU List'!$A$6:$C$11,3,1)</f>
        <v>45.710999999999999</v>
      </c>
      <c r="F479" s="140">
        <f t="shared" si="7"/>
        <v>0.25953669946867164</v>
      </c>
    </row>
    <row r="480" spans="1:6" ht="15" customHeight="1" x14ac:dyDescent="0.25">
      <c r="A480" s="22">
        <v>42815</v>
      </c>
      <c r="B480" s="21" t="s">
        <v>34</v>
      </c>
      <c r="C480" s="5">
        <v>47.57266948513471</v>
      </c>
      <c r="D480">
        <v>42</v>
      </c>
      <c r="E480" s="65">
        <f>VLOOKUP(B480,'SKU List'!$A$6:$C$11,3,1)</f>
        <v>40.632000000000005</v>
      </c>
      <c r="F480" s="140">
        <f t="shared" si="7"/>
        <v>0.17081781564123608</v>
      </c>
    </row>
    <row r="481" spans="1:6" ht="15" customHeight="1" x14ac:dyDescent="0.25">
      <c r="A481" s="22">
        <v>42815</v>
      </c>
      <c r="B481" s="21">
        <v>84325322</v>
      </c>
      <c r="C481" s="5">
        <v>42.882698279748475</v>
      </c>
      <c r="D481">
        <v>19</v>
      </c>
      <c r="E481" s="65">
        <f>VLOOKUP(B481,'SKU List'!$A$6:$C$11,3,1)</f>
        <v>35.552999999999997</v>
      </c>
      <c r="F481" s="140">
        <f t="shared" si="7"/>
        <v>0.20616258205351104</v>
      </c>
    </row>
    <row r="482" spans="1:6" ht="15" customHeight="1" x14ac:dyDescent="0.25">
      <c r="A482" s="22">
        <v>42815</v>
      </c>
      <c r="B482" s="21" t="s">
        <v>35</v>
      </c>
      <c r="C482" s="5">
        <v>64.832543218853161</v>
      </c>
      <c r="D482">
        <v>44</v>
      </c>
      <c r="E482" s="65">
        <f>VLOOKUP(B482,'SKU List'!$A$6:$C$11,3,1)</f>
        <v>50.79</v>
      </c>
      <c r="F482" s="140">
        <f t="shared" si="7"/>
        <v>0.27648244179667575</v>
      </c>
    </row>
    <row r="483" spans="1:6" ht="15" customHeight="1" x14ac:dyDescent="0.25">
      <c r="A483" s="22">
        <v>42815</v>
      </c>
      <c r="B483" s="21" t="s">
        <v>36</v>
      </c>
      <c r="C483" s="5">
        <v>62.018628245112801</v>
      </c>
      <c r="D483">
        <v>42</v>
      </c>
      <c r="E483" s="65">
        <f>VLOOKUP(B483,'SKU List'!$A$6:$C$11,3,1)</f>
        <v>50.79</v>
      </c>
      <c r="F483" s="140">
        <f t="shared" si="7"/>
        <v>0.22107950866534362</v>
      </c>
    </row>
    <row r="484" spans="1:6" x14ac:dyDescent="0.25">
      <c r="A484" s="22">
        <v>42816</v>
      </c>
      <c r="B484" s="21" t="s">
        <v>41</v>
      </c>
      <c r="C484" s="5">
        <v>59.923658224732591</v>
      </c>
      <c r="D484">
        <v>34</v>
      </c>
      <c r="E484" s="65">
        <f>VLOOKUP(B484,'SKU List'!$A$6:$C$11,3,1)</f>
        <v>50.79</v>
      </c>
      <c r="F484" s="140">
        <f t="shared" si="7"/>
        <v>0.17983182171160844</v>
      </c>
    </row>
    <row r="485" spans="1:6" ht="15" customHeight="1" x14ac:dyDescent="0.25">
      <c r="A485" s="22">
        <v>42816</v>
      </c>
      <c r="B485" s="21" t="s">
        <v>33</v>
      </c>
      <c r="C485" s="5">
        <v>56.653910795731633</v>
      </c>
      <c r="D485">
        <v>26</v>
      </c>
      <c r="E485" s="65">
        <f>VLOOKUP(B485,'SKU List'!$A$6:$C$11,3,1)</f>
        <v>45.710999999999999</v>
      </c>
      <c r="F485" s="140">
        <f t="shared" si="7"/>
        <v>0.23939338005582103</v>
      </c>
    </row>
    <row r="486" spans="1:6" ht="15" customHeight="1" x14ac:dyDescent="0.25">
      <c r="A486" s="22">
        <v>42816</v>
      </c>
      <c r="B486" s="21" t="s">
        <v>34</v>
      </c>
      <c r="C486" s="5">
        <v>46.272262935112806</v>
      </c>
      <c r="D486">
        <v>45</v>
      </c>
      <c r="E486" s="65">
        <f>VLOOKUP(B486,'SKU List'!$A$6:$C$11,3,1)</f>
        <v>40.632000000000005</v>
      </c>
      <c r="F486" s="140">
        <f t="shared" si="7"/>
        <v>0.13881332287637332</v>
      </c>
    </row>
    <row r="487" spans="1:6" ht="15" customHeight="1" x14ac:dyDescent="0.25">
      <c r="A487" s="22">
        <v>42816</v>
      </c>
      <c r="B487" s="21">
        <v>84325322</v>
      </c>
      <c r="C487" s="5">
        <v>40.797275171253929</v>
      </c>
      <c r="D487">
        <v>19</v>
      </c>
      <c r="E487" s="65">
        <f>VLOOKUP(B487,'SKU List'!$A$6:$C$11,3,1)</f>
        <v>35.552999999999997</v>
      </c>
      <c r="F487" s="140">
        <f t="shared" si="7"/>
        <v>0.14750584117385121</v>
      </c>
    </row>
    <row r="488" spans="1:6" ht="15" customHeight="1" x14ac:dyDescent="0.25">
      <c r="A488" s="22">
        <v>42816</v>
      </c>
      <c r="B488" s="21" t="s">
        <v>35</v>
      </c>
      <c r="C488" s="5">
        <v>58.469581773800989</v>
      </c>
      <c r="D488">
        <v>44</v>
      </c>
      <c r="E488" s="65">
        <f>VLOOKUP(B488,'SKU List'!$A$6:$C$11,3,1)</f>
        <v>50.79</v>
      </c>
      <c r="F488" s="140">
        <f t="shared" si="7"/>
        <v>0.15120263386101576</v>
      </c>
    </row>
    <row r="489" spans="1:6" ht="15" customHeight="1" x14ac:dyDescent="0.25">
      <c r="A489" s="22">
        <v>42816</v>
      </c>
      <c r="B489" s="21" t="s">
        <v>36</v>
      </c>
      <c r="C489" s="5">
        <v>57.566437022430264</v>
      </c>
      <c r="D489">
        <v>33</v>
      </c>
      <c r="E489" s="65">
        <f>VLOOKUP(B489,'SKU List'!$A$6:$C$11,3,1)</f>
        <v>50.79</v>
      </c>
      <c r="F489" s="140">
        <f t="shared" si="7"/>
        <v>0.13342069349144053</v>
      </c>
    </row>
    <row r="490" spans="1:6" x14ac:dyDescent="0.25">
      <c r="A490" s="22">
        <v>42817</v>
      </c>
      <c r="B490" s="21" t="s">
        <v>41</v>
      </c>
      <c r="C490" s="5">
        <v>65.821501979319393</v>
      </c>
      <c r="D490">
        <v>40</v>
      </c>
      <c r="E490" s="65">
        <f>VLOOKUP(B490,'SKU List'!$A$6:$C$11,3,1)</f>
        <v>50.79</v>
      </c>
      <c r="F490" s="140">
        <f t="shared" si="7"/>
        <v>0.29595396690922215</v>
      </c>
    </row>
    <row r="491" spans="1:6" ht="15" customHeight="1" x14ac:dyDescent="0.25">
      <c r="A491" s="22">
        <v>42817</v>
      </c>
      <c r="B491" s="21" t="s">
        <v>33</v>
      </c>
      <c r="C491" s="5">
        <v>58.201645907904229</v>
      </c>
      <c r="D491">
        <v>29</v>
      </c>
      <c r="E491" s="65">
        <f>VLOOKUP(B491,'SKU List'!$A$6:$C$11,3,1)</f>
        <v>45.710999999999999</v>
      </c>
      <c r="F491" s="140">
        <f t="shared" si="7"/>
        <v>0.27325251926022687</v>
      </c>
    </row>
    <row r="492" spans="1:6" ht="15" customHeight="1" x14ac:dyDescent="0.25">
      <c r="A492" s="22">
        <v>42817</v>
      </c>
      <c r="B492" s="21" t="s">
        <v>34</v>
      </c>
      <c r="C492" s="5">
        <v>46.149372662088901</v>
      </c>
      <c r="D492">
        <v>38</v>
      </c>
      <c r="E492" s="65">
        <f>VLOOKUP(B492,'SKU List'!$A$6:$C$11,3,1)</f>
        <v>40.632000000000005</v>
      </c>
      <c r="F492" s="140">
        <f t="shared" si="7"/>
        <v>0.13578885267988028</v>
      </c>
    </row>
    <row r="493" spans="1:6" ht="15" customHeight="1" x14ac:dyDescent="0.25">
      <c r="A493" s="22">
        <v>42817</v>
      </c>
      <c r="B493" s="21">
        <v>84325322</v>
      </c>
      <c r="C493" s="5">
        <v>44.076492357550848</v>
      </c>
      <c r="D493">
        <v>21</v>
      </c>
      <c r="E493" s="65">
        <f>VLOOKUP(B493,'SKU List'!$A$6:$C$11,3,1)</f>
        <v>35.552999999999997</v>
      </c>
      <c r="F493" s="140">
        <f t="shared" si="7"/>
        <v>0.23974045390124182</v>
      </c>
    </row>
    <row r="494" spans="1:6" ht="15" customHeight="1" x14ac:dyDescent="0.25">
      <c r="A494" s="22">
        <v>42817</v>
      </c>
      <c r="B494" s="21" t="s">
        <v>35</v>
      </c>
      <c r="C494" s="5">
        <v>58.554116278429575</v>
      </c>
      <c r="D494">
        <v>34</v>
      </c>
      <c r="E494" s="65">
        <f>VLOOKUP(B494,'SKU List'!$A$6:$C$11,3,1)</f>
        <v>50.79</v>
      </c>
      <c r="F494" s="140">
        <f t="shared" si="7"/>
        <v>0.15286702654911549</v>
      </c>
    </row>
    <row r="495" spans="1:6" ht="15" customHeight="1" x14ac:dyDescent="0.25">
      <c r="A495" s="22">
        <v>42817</v>
      </c>
      <c r="B495" s="21" t="s">
        <v>36</v>
      </c>
      <c r="C495" s="5">
        <v>59.863841333392628</v>
      </c>
      <c r="D495">
        <v>41</v>
      </c>
      <c r="E495" s="65">
        <f>VLOOKUP(B495,'SKU List'!$A$6:$C$11,3,1)</f>
        <v>50.79</v>
      </c>
      <c r="F495" s="140">
        <f t="shared" si="7"/>
        <v>0.1786540920140309</v>
      </c>
    </row>
    <row r="496" spans="1:6" x14ac:dyDescent="0.25">
      <c r="A496" s="22">
        <v>42818</v>
      </c>
      <c r="B496" s="21" t="s">
        <v>41</v>
      </c>
      <c r="C496" s="5">
        <v>58.632805192893834</v>
      </c>
      <c r="D496">
        <v>37</v>
      </c>
      <c r="E496" s="65">
        <f>VLOOKUP(B496,'SKU List'!$A$6:$C$11,3,1)</f>
        <v>50.79</v>
      </c>
      <c r="F496" s="140">
        <f t="shared" si="7"/>
        <v>0.15441632590852206</v>
      </c>
    </row>
    <row r="497" spans="1:6" ht="15" customHeight="1" x14ac:dyDescent="0.25">
      <c r="A497" s="22">
        <v>42818</v>
      </c>
      <c r="B497" s="21" t="s">
        <v>33</v>
      </c>
      <c r="C497" s="5">
        <v>53.642899859875136</v>
      </c>
      <c r="D497">
        <v>28</v>
      </c>
      <c r="E497" s="65">
        <f>VLOOKUP(B497,'SKU List'!$A$6:$C$11,3,1)</f>
        <v>45.710999999999999</v>
      </c>
      <c r="F497" s="140">
        <f t="shared" si="7"/>
        <v>0.17352278138468066</v>
      </c>
    </row>
    <row r="498" spans="1:6" ht="15" customHeight="1" x14ac:dyDescent="0.25">
      <c r="A498" s="22">
        <v>42818</v>
      </c>
      <c r="B498" s="21" t="s">
        <v>34</v>
      </c>
      <c r="C498" s="5">
        <v>48.601243577599696</v>
      </c>
      <c r="D498">
        <v>38</v>
      </c>
      <c r="E498" s="65">
        <f>VLOOKUP(B498,'SKU List'!$A$6:$C$11,3,1)</f>
        <v>40.632000000000005</v>
      </c>
      <c r="F498" s="140">
        <f t="shared" si="7"/>
        <v>0.1961322006694155</v>
      </c>
    </row>
    <row r="499" spans="1:6" ht="15" customHeight="1" x14ac:dyDescent="0.25">
      <c r="A499" s="22">
        <v>42818</v>
      </c>
      <c r="B499" s="21">
        <v>84325322</v>
      </c>
      <c r="C499" s="5">
        <v>40.196972512306331</v>
      </c>
      <c r="D499">
        <v>24</v>
      </c>
      <c r="E499" s="65">
        <f>VLOOKUP(B499,'SKU List'!$A$6:$C$11,3,1)</f>
        <v>35.552999999999997</v>
      </c>
      <c r="F499" s="140">
        <f t="shared" si="7"/>
        <v>0.13062111530127793</v>
      </c>
    </row>
    <row r="500" spans="1:6" ht="15" customHeight="1" x14ac:dyDescent="0.25">
      <c r="A500" s="22">
        <v>42818</v>
      </c>
      <c r="B500" s="21" t="s">
        <v>35</v>
      </c>
      <c r="C500" s="5">
        <v>62.649492862052341</v>
      </c>
      <c r="D500">
        <v>38</v>
      </c>
      <c r="E500" s="65">
        <f>VLOOKUP(B500,'SKU List'!$A$6:$C$11,3,1)</f>
        <v>50.79</v>
      </c>
      <c r="F500" s="140">
        <f t="shared" si="7"/>
        <v>0.23350054857358421</v>
      </c>
    </row>
    <row r="501" spans="1:6" ht="15" customHeight="1" x14ac:dyDescent="0.25">
      <c r="A501" s="22">
        <v>42818</v>
      </c>
      <c r="B501" s="21" t="s">
        <v>36</v>
      </c>
      <c r="C501" s="5">
        <v>57.497692506741153</v>
      </c>
      <c r="D501">
        <v>41</v>
      </c>
      <c r="E501" s="65">
        <f>VLOOKUP(B501,'SKU List'!$A$6:$C$11,3,1)</f>
        <v>50.79</v>
      </c>
      <c r="F501" s="140">
        <f t="shared" si="7"/>
        <v>0.13206718855564389</v>
      </c>
    </row>
    <row r="502" spans="1:6" x14ac:dyDescent="0.25">
      <c r="A502" s="22">
        <v>42819</v>
      </c>
      <c r="B502" s="21" t="s">
        <v>41</v>
      </c>
      <c r="C502" s="5">
        <v>57.133350230086684</v>
      </c>
      <c r="D502">
        <v>35</v>
      </c>
      <c r="E502" s="65">
        <f>VLOOKUP(B502,'SKU List'!$A$6:$C$11,3,1)</f>
        <v>50.79</v>
      </c>
      <c r="F502" s="140">
        <f t="shared" si="7"/>
        <v>0.12489368438839703</v>
      </c>
    </row>
    <row r="503" spans="1:6" ht="15" customHeight="1" x14ac:dyDescent="0.25">
      <c r="A503" s="22">
        <v>42819</v>
      </c>
      <c r="B503" s="21" t="s">
        <v>33</v>
      </c>
      <c r="C503" s="5">
        <v>53.136685340042185</v>
      </c>
      <c r="D503">
        <v>31</v>
      </c>
      <c r="E503" s="65">
        <f>VLOOKUP(B503,'SKU List'!$A$6:$C$11,3,1)</f>
        <v>45.710999999999999</v>
      </c>
      <c r="F503" s="140">
        <f t="shared" si="7"/>
        <v>0.16244854280243676</v>
      </c>
    </row>
    <row r="504" spans="1:6" ht="15" customHeight="1" x14ac:dyDescent="0.25">
      <c r="A504" s="22">
        <v>42819</v>
      </c>
      <c r="B504" s="21" t="s">
        <v>34</v>
      </c>
      <c r="C504" s="5">
        <v>51.47194886923355</v>
      </c>
      <c r="D504">
        <v>41</v>
      </c>
      <c r="E504" s="65">
        <f>VLOOKUP(B504,'SKU List'!$A$6:$C$11,3,1)</f>
        <v>40.632000000000005</v>
      </c>
      <c r="F504" s="140">
        <f t="shared" si="7"/>
        <v>0.266783541770859</v>
      </c>
    </row>
    <row r="505" spans="1:6" ht="15" customHeight="1" x14ac:dyDescent="0.25">
      <c r="A505" s="22">
        <v>42819</v>
      </c>
      <c r="B505" s="21">
        <v>84325322</v>
      </c>
      <c r="C505" s="5">
        <v>43.985017054725297</v>
      </c>
      <c r="D505">
        <v>19</v>
      </c>
      <c r="E505" s="65">
        <f>VLOOKUP(B505,'SKU List'!$A$6:$C$11,3,1)</f>
        <v>35.552999999999997</v>
      </c>
      <c r="F505" s="140">
        <f t="shared" si="7"/>
        <v>0.23716752608008609</v>
      </c>
    </row>
    <row r="506" spans="1:6" ht="15" customHeight="1" x14ac:dyDescent="0.25">
      <c r="A506" s="22">
        <v>42819</v>
      </c>
      <c r="B506" s="21" t="s">
        <v>35</v>
      </c>
      <c r="C506" s="5">
        <v>62.818176977852097</v>
      </c>
      <c r="D506">
        <v>40</v>
      </c>
      <c r="E506" s="65">
        <f>VLOOKUP(B506,'SKU List'!$A$6:$C$11,3,1)</f>
        <v>50.79</v>
      </c>
      <c r="F506" s="140">
        <f t="shared" si="7"/>
        <v>0.2368217558151624</v>
      </c>
    </row>
    <row r="507" spans="1:6" ht="15" customHeight="1" x14ac:dyDescent="0.25">
      <c r="A507" s="22">
        <v>42819</v>
      </c>
      <c r="B507" s="21" t="s">
        <v>36</v>
      </c>
      <c r="C507" s="5">
        <v>62.975088137212715</v>
      </c>
      <c r="D507">
        <v>37</v>
      </c>
      <c r="E507" s="65">
        <f>VLOOKUP(B507,'SKU List'!$A$6:$C$11,3,1)</f>
        <v>50.79</v>
      </c>
      <c r="F507" s="140">
        <f t="shared" si="7"/>
        <v>0.23991116631645434</v>
      </c>
    </row>
    <row r="508" spans="1:6" x14ac:dyDescent="0.25">
      <c r="A508" s="22">
        <v>42820</v>
      </c>
      <c r="B508" s="21" t="s">
        <v>41</v>
      </c>
      <c r="C508" s="5">
        <v>64.916781272296063</v>
      </c>
      <c r="D508">
        <v>36</v>
      </c>
      <c r="E508" s="65">
        <f>VLOOKUP(B508,'SKU List'!$A$6:$C$11,3,1)</f>
        <v>50.79</v>
      </c>
      <c r="F508" s="140">
        <f t="shared" si="7"/>
        <v>0.27814099768253719</v>
      </c>
    </row>
    <row r="509" spans="1:6" ht="15" customHeight="1" x14ac:dyDescent="0.25">
      <c r="A509" s="22">
        <v>42820</v>
      </c>
      <c r="B509" s="21" t="s">
        <v>33</v>
      </c>
      <c r="C509" s="5">
        <v>55.301018286192964</v>
      </c>
      <c r="D509">
        <v>31</v>
      </c>
      <c r="E509" s="65">
        <f>VLOOKUP(B509,'SKU List'!$A$6:$C$11,3,1)</f>
        <v>45.710999999999999</v>
      </c>
      <c r="F509" s="140">
        <f t="shared" si="7"/>
        <v>0.20979672915037881</v>
      </c>
    </row>
    <row r="510" spans="1:6" ht="15" customHeight="1" x14ac:dyDescent="0.25">
      <c r="A510" s="22">
        <v>42820</v>
      </c>
      <c r="B510" s="21" t="s">
        <v>34</v>
      </c>
      <c r="C510" s="5">
        <v>47.559323786299601</v>
      </c>
      <c r="D510">
        <v>46</v>
      </c>
      <c r="E510" s="65">
        <f>VLOOKUP(B510,'SKU List'!$A$6:$C$11,3,1)</f>
        <v>40.632000000000005</v>
      </c>
      <c r="F510" s="140">
        <f t="shared" si="7"/>
        <v>0.17048936272641255</v>
      </c>
    </row>
    <row r="511" spans="1:6" ht="15" customHeight="1" x14ac:dyDescent="0.25">
      <c r="A511" s="22">
        <v>42820</v>
      </c>
      <c r="B511" s="21">
        <v>84325322</v>
      </c>
      <c r="C511" s="5">
        <v>40.689958030596721</v>
      </c>
      <c r="D511">
        <v>18</v>
      </c>
      <c r="E511" s="65">
        <f>VLOOKUP(B511,'SKU List'!$A$6:$C$11,3,1)</f>
        <v>35.552999999999997</v>
      </c>
      <c r="F511" s="140">
        <f t="shared" si="7"/>
        <v>0.14448732963735053</v>
      </c>
    </row>
    <row r="512" spans="1:6" ht="15" customHeight="1" x14ac:dyDescent="0.25">
      <c r="A512" s="22">
        <v>42820</v>
      </c>
      <c r="B512" s="21" t="s">
        <v>35</v>
      </c>
      <c r="C512" s="5">
        <v>64.439662467872395</v>
      </c>
      <c r="D512">
        <v>42</v>
      </c>
      <c r="E512" s="65">
        <f>VLOOKUP(B512,'SKU List'!$A$6:$C$11,3,1)</f>
        <v>50.79</v>
      </c>
      <c r="F512" s="140">
        <f t="shared" si="7"/>
        <v>0.26874704603017124</v>
      </c>
    </row>
    <row r="513" spans="1:6" ht="15" customHeight="1" x14ac:dyDescent="0.25">
      <c r="A513" s="22">
        <v>42820</v>
      </c>
      <c r="B513" s="21" t="s">
        <v>36</v>
      </c>
      <c r="C513" s="5">
        <v>65.467342330511642</v>
      </c>
      <c r="D513">
        <v>36</v>
      </c>
      <c r="E513" s="65">
        <f>VLOOKUP(B513,'SKU List'!$A$6:$C$11,3,1)</f>
        <v>50.79</v>
      </c>
      <c r="F513" s="140">
        <f t="shared" si="7"/>
        <v>0.28898094763755944</v>
      </c>
    </row>
    <row r="514" spans="1:6" x14ac:dyDescent="0.25">
      <c r="A514" s="22">
        <v>42821</v>
      </c>
      <c r="B514" s="21" t="s">
        <v>41</v>
      </c>
      <c r="C514" s="5">
        <v>57.756963606264172</v>
      </c>
      <c r="D514">
        <v>44</v>
      </c>
      <c r="E514" s="65">
        <f>VLOOKUP(B514,'SKU List'!$A$6:$C$11,3,1)</f>
        <v>50.79</v>
      </c>
      <c r="F514" s="140">
        <f t="shared" si="7"/>
        <v>0.13717195523260825</v>
      </c>
    </row>
    <row r="515" spans="1:6" ht="15" customHeight="1" x14ac:dyDescent="0.25">
      <c r="A515" s="22">
        <v>42821</v>
      </c>
      <c r="B515" s="21" t="s">
        <v>33</v>
      </c>
      <c r="C515" s="5">
        <v>58.21778787026966</v>
      </c>
      <c r="D515">
        <v>32</v>
      </c>
      <c r="E515" s="65">
        <f>VLOOKUP(B515,'SKU List'!$A$6:$C$11,3,1)</f>
        <v>45.710999999999999</v>
      </c>
      <c r="F515" s="140">
        <f t="shared" si="7"/>
        <v>0.2736056500682475</v>
      </c>
    </row>
    <row r="516" spans="1:6" ht="15" customHeight="1" x14ac:dyDescent="0.25">
      <c r="A516" s="22">
        <v>42821</v>
      </c>
      <c r="B516" s="21" t="s">
        <v>34</v>
      </c>
      <c r="C516" s="5">
        <v>46.592717808865181</v>
      </c>
      <c r="D516">
        <v>43</v>
      </c>
      <c r="E516" s="65">
        <f>VLOOKUP(B516,'SKU List'!$A$6:$C$11,3,1)</f>
        <v>40.632000000000005</v>
      </c>
      <c r="F516" s="140">
        <f t="shared" si="7"/>
        <v>0.14670008389607148</v>
      </c>
    </row>
    <row r="517" spans="1:6" ht="15" customHeight="1" x14ac:dyDescent="0.25">
      <c r="A517" s="22">
        <v>42821</v>
      </c>
      <c r="B517" s="21">
        <v>84325322</v>
      </c>
      <c r="C517" s="5">
        <v>44.949198535409401</v>
      </c>
      <c r="D517">
        <v>23</v>
      </c>
      <c r="E517" s="65">
        <f>VLOOKUP(B517,'SKU List'!$A$6:$C$11,3,1)</f>
        <v>35.552999999999997</v>
      </c>
      <c r="F517" s="140">
        <f t="shared" ref="F517:F580" si="8">(C517-E517)/E517</f>
        <v>0.2642870794422244</v>
      </c>
    </row>
    <row r="518" spans="1:6" ht="15" customHeight="1" x14ac:dyDescent="0.25">
      <c r="A518" s="22">
        <v>42821</v>
      </c>
      <c r="B518" s="21" t="s">
        <v>35</v>
      </c>
      <c r="C518" s="5">
        <v>58.626891081731472</v>
      </c>
      <c r="D518">
        <v>43</v>
      </c>
      <c r="E518" s="65">
        <f>VLOOKUP(B518,'SKU List'!$A$6:$C$11,3,1)</f>
        <v>50.79</v>
      </c>
      <c r="F518" s="140">
        <f t="shared" si="8"/>
        <v>0.15429988347571319</v>
      </c>
    </row>
    <row r="519" spans="1:6" ht="15" customHeight="1" x14ac:dyDescent="0.25">
      <c r="A519" s="22">
        <v>42821</v>
      </c>
      <c r="B519" s="21" t="s">
        <v>36</v>
      </c>
      <c r="C519" s="5">
        <v>57.84905004656536</v>
      </c>
      <c r="D519">
        <v>35</v>
      </c>
      <c r="E519" s="65">
        <f>VLOOKUP(B519,'SKU List'!$A$6:$C$11,3,1)</f>
        <v>50.79</v>
      </c>
      <c r="F519" s="140">
        <f t="shared" si="8"/>
        <v>0.13898503734131445</v>
      </c>
    </row>
    <row r="520" spans="1:6" x14ac:dyDescent="0.25">
      <c r="A520" s="22">
        <v>42822</v>
      </c>
      <c r="B520" s="21" t="s">
        <v>41</v>
      </c>
      <c r="C520" s="5">
        <v>58.815673516189158</v>
      </c>
      <c r="D520">
        <v>35</v>
      </c>
      <c r="E520" s="65">
        <f>VLOOKUP(B520,'SKU List'!$A$6:$C$11,3,1)</f>
        <v>50.79</v>
      </c>
      <c r="F520" s="140">
        <f t="shared" si="8"/>
        <v>0.15801680480781963</v>
      </c>
    </row>
    <row r="521" spans="1:6" ht="15" customHeight="1" x14ac:dyDescent="0.25">
      <c r="A521" s="22">
        <v>42822</v>
      </c>
      <c r="B521" s="21" t="s">
        <v>33</v>
      </c>
      <c r="C521" s="5">
        <v>59.281332688248007</v>
      </c>
      <c r="D521">
        <v>25</v>
      </c>
      <c r="E521" s="65">
        <f>VLOOKUP(B521,'SKU List'!$A$6:$C$11,3,1)</f>
        <v>45.710999999999999</v>
      </c>
      <c r="F521" s="140">
        <f t="shared" si="8"/>
        <v>0.29687236525667804</v>
      </c>
    </row>
    <row r="522" spans="1:6" ht="15" customHeight="1" x14ac:dyDescent="0.25">
      <c r="A522" s="22">
        <v>42822</v>
      </c>
      <c r="B522" s="21" t="s">
        <v>34</v>
      </c>
      <c r="C522" s="5">
        <v>48.902017605682246</v>
      </c>
      <c r="D522">
        <v>47</v>
      </c>
      <c r="E522" s="65">
        <f>VLOOKUP(B522,'SKU List'!$A$6:$C$11,3,1)</f>
        <v>40.632000000000005</v>
      </c>
      <c r="F522" s="140">
        <f t="shared" si="8"/>
        <v>0.20353459356374878</v>
      </c>
    </row>
    <row r="523" spans="1:6" ht="15" customHeight="1" x14ac:dyDescent="0.25">
      <c r="A523" s="22">
        <v>42822</v>
      </c>
      <c r="B523" s="21">
        <v>84325322</v>
      </c>
      <c r="C523" s="5">
        <v>44.565598107522142</v>
      </c>
      <c r="D523">
        <v>25</v>
      </c>
      <c r="E523" s="65">
        <f>VLOOKUP(B523,'SKU List'!$A$6:$C$11,3,1)</f>
        <v>35.552999999999997</v>
      </c>
      <c r="F523" s="140">
        <f t="shared" si="8"/>
        <v>0.2534975419098851</v>
      </c>
    </row>
    <row r="524" spans="1:6" ht="15" customHeight="1" x14ac:dyDescent="0.25">
      <c r="A524" s="22">
        <v>42822</v>
      </c>
      <c r="B524" s="21" t="s">
        <v>35</v>
      </c>
      <c r="C524" s="5">
        <v>65.884869072164619</v>
      </c>
      <c r="D524">
        <v>40</v>
      </c>
      <c r="E524" s="65">
        <f>VLOOKUP(B524,'SKU List'!$A$6:$C$11,3,1)</f>
        <v>50.79</v>
      </c>
      <c r="F524" s="140">
        <f t="shared" si="8"/>
        <v>0.29720159622296949</v>
      </c>
    </row>
    <row r="525" spans="1:6" ht="15" customHeight="1" x14ac:dyDescent="0.25">
      <c r="A525" s="22">
        <v>42822</v>
      </c>
      <c r="B525" s="21" t="s">
        <v>36</v>
      </c>
      <c r="C525" s="5">
        <v>60.881411581386558</v>
      </c>
      <c r="D525">
        <v>36</v>
      </c>
      <c r="E525" s="65">
        <f>VLOOKUP(B525,'SKU List'!$A$6:$C$11,3,1)</f>
        <v>50.79</v>
      </c>
      <c r="F525" s="140">
        <f t="shared" si="8"/>
        <v>0.19868894627656153</v>
      </c>
    </row>
    <row r="526" spans="1:6" x14ac:dyDescent="0.25">
      <c r="A526" s="22">
        <v>42823</v>
      </c>
      <c r="B526" s="21" t="s">
        <v>41</v>
      </c>
      <c r="C526" s="5">
        <v>63.762415245635317</v>
      </c>
      <c r="D526">
        <v>39</v>
      </c>
      <c r="E526" s="65">
        <f>VLOOKUP(B526,'SKU List'!$A$6:$C$11,3,1)</f>
        <v>50.79</v>
      </c>
      <c r="F526" s="140">
        <f t="shared" si="8"/>
        <v>0.25541278294221931</v>
      </c>
    </row>
    <row r="527" spans="1:6" ht="15" customHeight="1" x14ac:dyDescent="0.25">
      <c r="A527" s="22">
        <v>42823</v>
      </c>
      <c r="B527" s="21" t="s">
        <v>33</v>
      </c>
      <c r="C527" s="5">
        <v>58.367631820157641</v>
      </c>
      <c r="D527">
        <v>30</v>
      </c>
      <c r="E527" s="65">
        <f>VLOOKUP(B527,'SKU List'!$A$6:$C$11,3,1)</f>
        <v>45.710999999999999</v>
      </c>
      <c r="F527" s="140">
        <f t="shared" si="8"/>
        <v>0.27688372208347317</v>
      </c>
    </row>
    <row r="528" spans="1:6" ht="15" customHeight="1" x14ac:dyDescent="0.25">
      <c r="A528" s="22">
        <v>42823</v>
      </c>
      <c r="B528" s="21" t="s">
        <v>34</v>
      </c>
      <c r="C528" s="5">
        <v>48.226222200723114</v>
      </c>
      <c r="D528">
        <v>42</v>
      </c>
      <c r="E528" s="65">
        <f>VLOOKUP(B528,'SKU List'!$A$6:$C$11,3,1)</f>
        <v>40.632000000000005</v>
      </c>
      <c r="F528" s="140">
        <f t="shared" si="8"/>
        <v>0.18690249558779062</v>
      </c>
    </row>
    <row r="529" spans="1:6" ht="15" customHeight="1" x14ac:dyDescent="0.25">
      <c r="A529" s="22">
        <v>42823</v>
      </c>
      <c r="B529" s="21">
        <v>84325322</v>
      </c>
      <c r="C529" s="5">
        <v>41.073902283951881</v>
      </c>
      <c r="D529">
        <v>21</v>
      </c>
      <c r="E529" s="65">
        <f>VLOOKUP(B529,'SKU List'!$A$6:$C$11,3,1)</f>
        <v>35.552999999999997</v>
      </c>
      <c r="F529" s="140">
        <f t="shared" si="8"/>
        <v>0.15528653795606234</v>
      </c>
    </row>
    <row r="530" spans="1:6" ht="15" customHeight="1" x14ac:dyDescent="0.25">
      <c r="A530" s="22">
        <v>42823</v>
      </c>
      <c r="B530" s="21" t="s">
        <v>35</v>
      </c>
      <c r="C530" s="5">
        <v>58.881187320779745</v>
      </c>
      <c r="D530">
        <v>43</v>
      </c>
      <c r="E530" s="65">
        <f>VLOOKUP(B530,'SKU List'!$A$6:$C$11,3,1)</f>
        <v>50.79</v>
      </c>
      <c r="F530" s="140">
        <f t="shared" si="8"/>
        <v>0.15930670054695306</v>
      </c>
    </row>
    <row r="531" spans="1:6" ht="15" customHeight="1" x14ac:dyDescent="0.25">
      <c r="A531" s="22">
        <v>42823</v>
      </c>
      <c r="B531" s="21" t="s">
        <v>36</v>
      </c>
      <c r="C531" s="5">
        <v>56.514627244140932</v>
      </c>
      <c r="D531">
        <v>42</v>
      </c>
      <c r="E531" s="65">
        <f>VLOOKUP(B531,'SKU List'!$A$6:$C$11,3,1)</f>
        <v>50.79</v>
      </c>
      <c r="F531" s="140">
        <f t="shared" si="8"/>
        <v>0.11271170002246374</v>
      </c>
    </row>
    <row r="532" spans="1:6" x14ac:dyDescent="0.25">
      <c r="A532" s="22">
        <v>42824</v>
      </c>
      <c r="B532" s="21" t="s">
        <v>41</v>
      </c>
      <c r="C532" s="5">
        <v>56.894421937038743</v>
      </c>
      <c r="D532">
        <v>40</v>
      </c>
      <c r="E532" s="65">
        <f>VLOOKUP(B532,'SKU List'!$A$6:$C$11,3,1)</f>
        <v>50.79</v>
      </c>
      <c r="F532" s="140">
        <f t="shared" si="8"/>
        <v>0.12018944550184571</v>
      </c>
    </row>
    <row r="533" spans="1:6" ht="15" customHeight="1" x14ac:dyDescent="0.25">
      <c r="A533" s="22">
        <v>42824</v>
      </c>
      <c r="B533" s="21" t="s">
        <v>33</v>
      </c>
      <c r="C533" s="5">
        <v>54.824438397591571</v>
      </c>
      <c r="D533">
        <v>32</v>
      </c>
      <c r="E533" s="65">
        <f>VLOOKUP(B533,'SKU List'!$A$6:$C$11,3,1)</f>
        <v>45.710999999999999</v>
      </c>
      <c r="F533" s="140">
        <f t="shared" si="8"/>
        <v>0.19937079472318639</v>
      </c>
    </row>
    <row r="534" spans="1:6" ht="15" customHeight="1" x14ac:dyDescent="0.25">
      <c r="A534" s="22">
        <v>42824</v>
      </c>
      <c r="B534" s="21" t="s">
        <v>34</v>
      </c>
      <c r="C534" s="5">
        <v>48.86869715138014</v>
      </c>
      <c r="D534">
        <v>42</v>
      </c>
      <c r="E534" s="65">
        <f>VLOOKUP(B534,'SKU List'!$A$6:$C$11,3,1)</f>
        <v>40.632000000000005</v>
      </c>
      <c r="F534" s="140">
        <f t="shared" si="8"/>
        <v>0.20271453906724093</v>
      </c>
    </row>
    <row r="535" spans="1:6" ht="15" customHeight="1" x14ac:dyDescent="0.25">
      <c r="A535" s="22">
        <v>42824</v>
      </c>
      <c r="B535" s="21">
        <v>84325322</v>
      </c>
      <c r="C535" s="5">
        <v>44.292231465235524</v>
      </c>
      <c r="D535">
        <v>25</v>
      </c>
      <c r="E535" s="65">
        <f>VLOOKUP(B535,'SKU List'!$A$6:$C$11,3,1)</f>
        <v>35.552999999999997</v>
      </c>
      <c r="F535" s="140">
        <f t="shared" si="8"/>
        <v>0.24580855244945651</v>
      </c>
    </row>
    <row r="536" spans="1:6" ht="15" customHeight="1" x14ac:dyDescent="0.25">
      <c r="A536" s="22">
        <v>42824</v>
      </c>
      <c r="B536" s="21" t="s">
        <v>35</v>
      </c>
      <c r="C536" s="5">
        <v>59.637951928883865</v>
      </c>
      <c r="D536">
        <v>44</v>
      </c>
      <c r="E536" s="65">
        <f>VLOOKUP(B536,'SKU List'!$A$6:$C$11,3,1)</f>
        <v>50.79</v>
      </c>
      <c r="F536" s="140">
        <f t="shared" si="8"/>
        <v>0.17420657469745748</v>
      </c>
    </row>
    <row r="537" spans="1:6" ht="15" customHeight="1" x14ac:dyDescent="0.25">
      <c r="A537" s="22">
        <v>42824</v>
      </c>
      <c r="B537" s="21" t="s">
        <v>36</v>
      </c>
      <c r="C537" s="5">
        <v>64.344677152199068</v>
      </c>
      <c r="D537">
        <v>39</v>
      </c>
      <c r="E537" s="65">
        <f>VLOOKUP(B537,'SKU List'!$A$6:$C$11,3,1)</f>
        <v>50.79</v>
      </c>
      <c r="F537" s="140">
        <f t="shared" si="8"/>
        <v>0.26687688821025929</v>
      </c>
    </row>
    <row r="538" spans="1:6" x14ac:dyDescent="0.25">
      <c r="A538" s="22">
        <v>42825</v>
      </c>
      <c r="B538" s="21" t="s">
        <v>41</v>
      </c>
      <c r="C538" s="5">
        <v>59.439735146269506</v>
      </c>
      <c r="D538">
        <v>43</v>
      </c>
      <c r="E538" s="65">
        <f>VLOOKUP(B538,'SKU List'!$A$6:$C$11,3,1)</f>
        <v>50.79</v>
      </c>
      <c r="F538" s="140">
        <f t="shared" si="8"/>
        <v>0.17030390128508577</v>
      </c>
    </row>
    <row r="539" spans="1:6" ht="15" customHeight="1" x14ac:dyDescent="0.25">
      <c r="A539" s="22">
        <v>42825</v>
      </c>
      <c r="B539" s="21" t="s">
        <v>33</v>
      </c>
      <c r="C539" s="5">
        <v>55.669758332494482</v>
      </c>
      <c r="D539">
        <v>29</v>
      </c>
      <c r="E539" s="65">
        <f>VLOOKUP(B539,'SKU List'!$A$6:$C$11,3,1)</f>
        <v>45.710999999999999</v>
      </c>
      <c r="F539" s="140">
        <f t="shared" si="8"/>
        <v>0.21786349746219691</v>
      </c>
    </row>
    <row r="540" spans="1:6" ht="15" customHeight="1" x14ac:dyDescent="0.25">
      <c r="A540" s="22">
        <v>42825</v>
      </c>
      <c r="B540" s="21" t="s">
        <v>34</v>
      </c>
      <c r="C540" s="5">
        <v>52.074014371155393</v>
      </c>
      <c r="D540">
        <v>36</v>
      </c>
      <c r="E540" s="65">
        <f>VLOOKUP(B540,'SKU List'!$A$6:$C$11,3,1)</f>
        <v>40.632000000000005</v>
      </c>
      <c r="F540" s="140">
        <f t="shared" si="8"/>
        <v>0.28160106249151867</v>
      </c>
    </row>
    <row r="541" spans="1:6" ht="15" customHeight="1" x14ac:dyDescent="0.25">
      <c r="A541" s="22">
        <v>42825</v>
      </c>
      <c r="B541" s="21">
        <v>84325322</v>
      </c>
      <c r="C541" s="5">
        <v>39.158725336615575</v>
      </c>
      <c r="D541">
        <v>25</v>
      </c>
      <c r="E541" s="65">
        <f>VLOOKUP(B541,'SKU List'!$A$6:$C$11,3,1)</f>
        <v>35.552999999999997</v>
      </c>
      <c r="F541" s="140">
        <f t="shared" si="8"/>
        <v>0.10141831453367024</v>
      </c>
    </row>
    <row r="542" spans="1:6" ht="15" customHeight="1" x14ac:dyDescent="0.25">
      <c r="A542" s="22">
        <v>42825</v>
      </c>
      <c r="B542" s="21" t="s">
        <v>35</v>
      </c>
      <c r="C542" s="5">
        <v>64.099182468675096</v>
      </c>
      <c r="D542">
        <v>36</v>
      </c>
      <c r="E542" s="65">
        <f>VLOOKUP(B542,'SKU List'!$A$6:$C$11,3,1)</f>
        <v>50.79</v>
      </c>
      <c r="F542" s="140">
        <f t="shared" si="8"/>
        <v>0.26204336421884422</v>
      </c>
    </row>
    <row r="543" spans="1:6" ht="15" customHeight="1" x14ac:dyDescent="0.25">
      <c r="A543" s="22">
        <v>42825</v>
      </c>
      <c r="B543" s="21" t="s">
        <v>36</v>
      </c>
      <c r="C543" s="5">
        <v>59.033966092941931</v>
      </c>
      <c r="D543">
        <v>33</v>
      </c>
      <c r="E543" s="65">
        <f>VLOOKUP(B543,'SKU List'!$A$6:$C$11,3,1)</f>
        <v>50.79</v>
      </c>
      <c r="F543" s="140">
        <f t="shared" si="8"/>
        <v>0.16231474882736624</v>
      </c>
    </row>
    <row r="544" spans="1:6" x14ac:dyDescent="0.25">
      <c r="A544" s="22">
        <v>42826</v>
      </c>
      <c r="B544" s="21" t="s">
        <v>41</v>
      </c>
      <c r="C544" s="5">
        <v>59.685767057161584</v>
      </c>
      <c r="D544">
        <v>40</v>
      </c>
      <c r="E544" s="65">
        <f>VLOOKUP(B544,'SKU List'!$A$6:$C$11,3,1)</f>
        <v>50.79</v>
      </c>
      <c r="F544" s="140">
        <f t="shared" si="8"/>
        <v>0.1751480027005628</v>
      </c>
    </row>
    <row r="545" spans="1:6" ht="15" customHeight="1" x14ac:dyDescent="0.25">
      <c r="A545" s="22">
        <v>42826</v>
      </c>
      <c r="B545" s="21" t="s">
        <v>33</v>
      </c>
      <c r="C545" s="5">
        <v>51.13440169292263</v>
      </c>
      <c r="D545">
        <v>29</v>
      </c>
      <c r="E545" s="65">
        <f>VLOOKUP(B545,'SKU List'!$A$6:$C$11,3,1)</f>
        <v>45.710999999999999</v>
      </c>
      <c r="F545" s="140">
        <f t="shared" si="8"/>
        <v>0.11864543967365911</v>
      </c>
    </row>
    <row r="546" spans="1:6" ht="15" customHeight="1" x14ac:dyDescent="0.25">
      <c r="A546" s="22">
        <v>42826</v>
      </c>
      <c r="B546" s="21" t="s">
        <v>34</v>
      </c>
      <c r="C546" s="5">
        <v>51.231459436334148</v>
      </c>
      <c r="D546">
        <v>43</v>
      </c>
      <c r="E546" s="65">
        <f>VLOOKUP(B546,'SKU List'!$A$6:$C$11,3,1)</f>
        <v>40.632000000000005</v>
      </c>
      <c r="F546" s="140">
        <f t="shared" si="8"/>
        <v>0.26086482172509701</v>
      </c>
    </row>
    <row r="547" spans="1:6" ht="15" customHeight="1" x14ac:dyDescent="0.25">
      <c r="A547" s="22">
        <v>42826</v>
      </c>
      <c r="B547" s="21">
        <v>84325322</v>
      </c>
      <c r="C547" s="5">
        <v>45.384128515851536</v>
      </c>
      <c r="D547">
        <v>21</v>
      </c>
      <c r="E547" s="65">
        <f>VLOOKUP(B547,'SKU List'!$A$6:$C$11,3,1)</f>
        <v>35.552999999999997</v>
      </c>
      <c r="F547" s="140">
        <f t="shared" si="8"/>
        <v>0.27652036440951649</v>
      </c>
    </row>
    <row r="548" spans="1:6" ht="15" customHeight="1" x14ac:dyDescent="0.25">
      <c r="A548" s="22">
        <v>42826</v>
      </c>
      <c r="B548" s="21" t="s">
        <v>35</v>
      </c>
      <c r="C548" s="5">
        <v>62.193191803028462</v>
      </c>
      <c r="D548">
        <v>42</v>
      </c>
      <c r="E548" s="65">
        <f>VLOOKUP(B548,'SKU List'!$A$6:$C$11,3,1)</f>
        <v>50.79</v>
      </c>
      <c r="F548" s="140">
        <f t="shared" si="8"/>
        <v>0.22451647574381695</v>
      </c>
    </row>
    <row r="549" spans="1:6" ht="15" customHeight="1" x14ac:dyDescent="0.25">
      <c r="A549" s="22">
        <v>42826</v>
      </c>
      <c r="B549" s="21" t="s">
        <v>36</v>
      </c>
      <c r="C549" s="5">
        <v>64.459346787624568</v>
      </c>
      <c r="D549">
        <v>37</v>
      </c>
      <c r="E549" s="65">
        <f>VLOOKUP(B549,'SKU List'!$A$6:$C$11,3,1)</f>
        <v>50.79</v>
      </c>
      <c r="F549" s="140">
        <f t="shared" si="8"/>
        <v>0.26913460893137564</v>
      </c>
    </row>
    <row r="550" spans="1:6" x14ac:dyDescent="0.25">
      <c r="A550" s="22">
        <v>42827</v>
      </c>
      <c r="B550" s="21" t="s">
        <v>41</v>
      </c>
      <c r="C550" s="5">
        <v>61.91174062227168</v>
      </c>
      <c r="D550">
        <v>40</v>
      </c>
      <c r="E550" s="65">
        <f>VLOOKUP(B550,'SKU List'!$A$6:$C$11,3,1)</f>
        <v>50.79</v>
      </c>
      <c r="F550" s="140">
        <f t="shared" si="8"/>
        <v>0.21897500732962552</v>
      </c>
    </row>
    <row r="551" spans="1:6" ht="15" customHeight="1" x14ac:dyDescent="0.25">
      <c r="A551" s="22">
        <v>42827</v>
      </c>
      <c r="B551" s="21" t="s">
        <v>33</v>
      </c>
      <c r="C551" s="5">
        <v>50.607817505248704</v>
      </c>
      <c r="D551">
        <v>30</v>
      </c>
      <c r="E551" s="65">
        <f>VLOOKUP(B551,'SKU List'!$A$6:$C$11,3,1)</f>
        <v>45.710999999999999</v>
      </c>
      <c r="F551" s="140">
        <f t="shared" si="8"/>
        <v>0.10712558257856328</v>
      </c>
    </row>
    <row r="552" spans="1:6" ht="15" customHeight="1" x14ac:dyDescent="0.25">
      <c r="A552" s="22">
        <v>42827</v>
      </c>
      <c r="B552" s="21" t="s">
        <v>34</v>
      </c>
      <c r="C552" s="5">
        <v>47.170422639063325</v>
      </c>
      <c r="D552">
        <v>41</v>
      </c>
      <c r="E552" s="65">
        <f>VLOOKUP(B552,'SKU List'!$A$6:$C$11,3,1)</f>
        <v>40.632000000000005</v>
      </c>
      <c r="F552" s="140">
        <f t="shared" si="8"/>
        <v>0.16091806061880584</v>
      </c>
    </row>
    <row r="553" spans="1:6" ht="15" customHeight="1" x14ac:dyDescent="0.25">
      <c r="A553" s="22">
        <v>42827</v>
      </c>
      <c r="B553" s="21">
        <v>84325322</v>
      </c>
      <c r="C553" s="5">
        <v>43.408785223283154</v>
      </c>
      <c r="D553">
        <v>24</v>
      </c>
      <c r="E553" s="65">
        <f>VLOOKUP(B553,'SKU List'!$A$6:$C$11,3,1)</f>
        <v>35.552999999999997</v>
      </c>
      <c r="F553" s="140">
        <f t="shared" si="8"/>
        <v>0.22095984089340301</v>
      </c>
    </row>
    <row r="554" spans="1:6" ht="15" customHeight="1" x14ac:dyDescent="0.25">
      <c r="A554" s="22">
        <v>42827</v>
      </c>
      <c r="B554" s="21" t="s">
        <v>35</v>
      </c>
      <c r="C554" s="5">
        <v>61.782696662764742</v>
      </c>
      <c r="D554">
        <v>43</v>
      </c>
      <c r="E554" s="65">
        <f>VLOOKUP(B554,'SKU List'!$A$6:$C$11,3,1)</f>
        <v>50.79</v>
      </c>
      <c r="F554" s="140">
        <f t="shared" si="8"/>
        <v>0.21643427176146374</v>
      </c>
    </row>
    <row r="555" spans="1:6" ht="15" customHeight="1" x14ac:dyDescent="0.25">
      <c r="A555" s="22">
        <v>42827</v>
      </c>
      <c r="B555" s="21" t="s">
        <v>36</v>
      </c>
      <c r="C555" s="5">
        <v>64.60665658786526</v>
      </c>
      <c r="D555">
        <v>39</v>
      </c>
      <c r="E555" s="65">
        <f>VLOOKUP(B555,'SKU List'!$A$6:$C$11,3,1)</f>
        <v>50.79</v>
      </c>
      <c r="F555" s="140">
        <f t="shared" si="8"/>
        <v>0.27203497908771923</v>
      </c>
    </row>
    <row r="556" spans="1:6" x14ac:dyDescent="0.25">
      <c r="A556" s="22">
        <v>42828</v>
      </c>
      <c r="B556" s="21" t="s">
        <v>41</v>
      </c>
      <c r="C556" s="5">
        <v>56.561888784054261</v>
      </c>
      <c r="D556">
        <v>35</v>
      </c>
      <c r="E556" s="65">
        <f>VLOOKUP(B556,'SKU List'!$A$6:$C$11,3,1)</f>
        <v>50.79</v>
      </c>
      <c r="F556" s="140">
        <f t="shared" si="8"/>
        <v>0.11364222847123966</v>
      </c>
    </row>
    <row r="557" spans="1:6" ht="15" customHeight="1" x14ac:dyDescent="0.25">
      <c r="A557" s="22">
        <v>42828</v>
      </c>
      <c r="B557" s="21" t="s">
        <v>33</v>
      </c>
      <c r="C557" s="5">
        <v>55.397581299110357</v>
      </c>
      <c r="D557">
        <v>28</v>
      </c>
      <c r="E557" s="65">
        <f>VLOOKUP(B557,'SKU List'!$A$6:$C$11,3,1)</f>
        <v>45.710999999999999</v>
      </c>
      <c r="F557" s="140">
        <f t="shared" si="8"/>
        <v>0.21190919689156568</v>
      </c>
    </row>
    <row r="558" spans="1:6" ht="15" customHeight="1" x14ac:dyDescent="0.25">
      <c r="A558" s="22">
        <v>42828</v>
      </c>
      <c r="B558" s="21" t="s">
        <v>34</v>
      </c>
      <c r="C558" s="5">
        <v>51.360874037204695</v>
      </c>
      <c r="D558">
        <v>45</v>
      </c>
      <c r="E558" s="65">
        <f>VLOOKUP(B558,'SKU List'!$A$6:$C$11,3,1)</f>
        <v>40.632000000000005</v>
      </c>
      <c r="F558" s="140">
        <f t="shared" si="8"/>
        <v>0.26404986309324396</v>
      </c>
    </row>
    <row r="559" spans="1:6" ht="15" customHeight="1" x14ac:dyDescent="0.25">
      <c r="A559" s="22">
        <v>42828</v>
      </c>
      <c r="B559" s="21">
        <v>84325322</v>
      </c>
      <c r="C559" s="5">
        <v>39.489220752990484</v>
      </c>
      <c r="D559">
        <v>24</v>
      </c>
      <c r="E559" s="65">
        <f>VLOOKUP(B559,'SKU List'!$A$6:$C$11,3,1)</f>
        <v>35.552999999999997</v>
      </c>
      <c r="F559" s="140">
        <f t="shared" si="8"/>
        <v>0.11071416625855728</v>
      </c>
    </row>
    <row r="560" spans="1:6" ht="15" customHeight="1" x14ac:dyDescent="0.25">
      <c r="A560" s="22">
        <v>42828</v>
      </c>
      <c r="B560" s="21" t="s">
        <v>35</v>
      </c>
      <c r="C560" s="5">
        <v>62.816641848068585</v>
      </c>
      <c r="D560">
        <v>44</v>
      </c>
      <c r="E560" s="65">
        <f>VLOOKUP(B560,'SKU List'!$A$6:$C$11,3,1)</f>
        <v>50.79</v>
      </c>
      <c r="F560" s="140">
        <f t="shared" si="8"/>
        <v>0.23679153077512474</v>
      </c>
    </row>
    <row r="561" spans="1:6" ht="15" customHeight="1" x14ac:dyDescent="0.25">
      <c r="A561" s="22">
        <v>42828</v>
      </c>
      <c r="B561" s="21" t="s">
        <v>36</v>
      </c>
      <c r="C561" s="5">
        <v>57.348442137586559</v>
      </c>
      <c r="D561">
        <v>34</v>
      </c>
      <c r="E561" s="65">
        <f>VLOOKUP(B561,'SKU List'!$A$6:$C$11,3,1)</f>
        <v>50.79</v>
      </c>
      <c r="F561" s="140">
        <f t="shared" si="8"/>
        <v>0.12912861070262965</v>
      </c>
    </row>
    <row r="562" spans="1:6" x14ac:dyDescent="0.25">
      <c r="A562" s="22">
        <v>42829</v>
      </c>
      <c r="B562" s="21" t="s">
        <v>41</v>
      </c>
      <c r="C562" s="5">
        <v>65.953144266279807</v>
      </c>
      <c r="D562">
        <v>36</v>
      </c>
      <c r="E562" s="65">
        <f>VLOOKUP(B562,'SKU List'!$A$6:$C$11,3,1)</f>
        <v>50.79</v>
      </c>
      <c r="F562" s="140">
        <f t="shared" si="8"/>
        <v>0.29854586072612344</v>
      </c>
    </row>
    <row r="563" spans="1:6" ht="15" customHeight="1" x14ac:dyDescent="0.25">
      <c r="A563" s="22">
        <v>42829</v>
      </c>
      <c r="B563" s="21" t="s">
        <v>33</v>
      </c>
      <c r="C563" s="5">
        <v>55.82791289438034</v>
      </c>
      <c r="D563">
        <v>31</v>
      </c>
      <c r="E563" s="65">
        <f>VLOOKUP(B563,'SKU List'!$A$6:$C$11,3,1)</f>
        <v>45.710999999999999</v>
      </c>
      <c r="F563" s="140">
        <f t="shared" si="8"/>
        <v>0.22132337718230496</v>
      </c>
    </row>
    <row r="564" spans="1:6" ht="15" customHeight="1" x14ac:dyDescent="0.25">
      <c r="A564" s="22">
        <v>42829</v>
      </c>
      <c r="B564" s="21" t="s">
        <v>34</v>
      </c>
      <c r="C564" s="5">
        <v>46.821427151659584</v>
      </c>
      <c r="D564">
        <v>41</v>
      </c>
      <c r="E564" s="65">
        <f>VLOOKUP(B564,'SKU List'!$A$6:$C$11,3,1)</f>
        <v>40.632000000000005</v>
      </c>
      <c r="F564" s="140">
        <f t="shared" si="8"/>
        <v>0.15232888244879844</v>
      </c>
    </row>
    <row r="565" spans="1:6" ht="15" customHeight="1" x14ac:dyDescent="0.25">
      <c r="A565" s="22">
        <v>42829</v>
      </c>
      <c r="B565" s="21">
        <v>84325322</v>
      </c>
      <c r="C565" s="5">
        <v>39.882506706682811</v>
      </c>
      <c r="D565">
        <v>19</v>
      </c>
      <c r="E565" s="65">
        <f>VLOOKUP(B565,'SKU List'!$A$6:$C$11,3,1)</f>
        <v>35.552999999999997</v>
      </c>
      <c r="F565" s="140">
        <f t="shared" si="8"/>
        <v>0.12177612878471056</v>
      </c>
    </row>
    <row r="566" spans="1:6" ht="15" customHeight="1" x14ac:dyDescent="0.25">
      <c r="A566" s="22">
        <v>42829</v>
      </c>
      <c r="B566" s="21" t="s">
        <v>35</v>
      </c>
      <c r="C566" s="5">
        <v>62.159082119132997</v>
      </c>
      <c r="D566">
        <v>39</v>
      </c>
      <c r="E566" s="65">
        <f>VLOOKUP(B566,'SKU List'!$A$6:$C$11,3,1)</f>
        <v>50.79</v>
      </c>
      <c r="F566" s="140">
        <f t="shared" si="8"/>
        <v>0.22384489307212044</v>
      </c>
    </row>
    <row r="567" spans="1:6" ht="15" customHeight="1" x14ac:dyDescent="0.25">
      <c r="A567" s="22">
        <v>42829</v>
      </c>
      <c r="B567" s="21" t="s">
        <v>36</v>
      </c>
      <c r="C567" s="5">
        <v>59.437339440392016</v>
      </c>
      <c r="D567">
        <v>41</v>
      </c>
      <c r="E567" s="65">
        <f>VLOOKUP(B567,'SKU List'!$A$6:$C$11,3,1)</f>
        <v>50.79</v>
      </c>
      <c r="F567" s="140">
        <f t="shared" si="8"/>
        <v>0.17025673243536163</v>
      </c>
    </row>
    <row r="568" spans="1:6" x14ac:dyDescent="0.25">
      <c r="A568" s="22">
        <v>42830</v>
      </c>
      <c r="B568" s="21" t="s">
        <v>41</v>
      </c>
      <c r="C568" s="5">
        <v>61.360179446126764</v>
      </c>
      <c r="D568">
        <v>40</v>
      </c>
      <c r="E568" s="65">
        <f>VLOOKUP(B568,'SKU List'!$A$6:$C$11,3,1)</f>
        <v>50.79</v>
      </c>
      <c r="F568" s="140">
        <f t="shared" si="8"/>
        <v>0.20811536613756182</v>
      </c>
    </row>
    <row r="569" spans="1:6" ht="15" customHeight="1" x14ac:dyDescent="0.25">
      <c r="A569" s="22">
        <v>42830</v>
      </c>
      <c r="B569" s="21" t="s">
        <v>33</v>
      </c>
      <c r="C569" s="5">
        <v>52.8284851961482</v>
      </c>
      <c r="D569">
        <v>25</v>
      </c>
      <c r="E569" s="65">
        <f>VLOOKUP(B569,'SKU List'!$A$6:$C$11,3,1)</f>
        <v>45.710999999999999</v>
      </c>
      <c r="F569" s="140">
        <f t="shared" si="8"/>
        <v>0.15570618004743284</v>
      </c>
    </row>
    <row r="570" spans="1:6" ht="15" customHeight="1" x14ac:dyDescent="0.25">
      <c r="A570" s="22">
        <v>42830</v>
      </c>
      <c r="B570" s="21" t="s">
        <v>34</v>
      </c>
      <c r="C570" s="5">
        <v>47.76482952249922</v>
      </c>
      <c r="D570">
        <v>41</v>
      </c>
      <c r="E570" s="65">
        <f>VLOOKUP(B570,'SKU List'!$A$6:$C$11,3,1)</f>
        <v>40.632000000000005</v>
      </c>
      <c r="F570" s="140">
        <f t="shared" si="8"/>
        <v>0.17554709397763374</v>
      </c>
    </row>
    <row r="571" spans="1:6" ht="15" customHeight="1" x14ac:dyDescent="0.25">
      <c r="A571" s="22">
        <v>42830</v>
      </c>
      <c r="B571" s="21">
        <v>84325322</v>
      </c>
      <c r="C571" s="5">
        <v>40.934047594126525</v>
      </c>
      <c r="D571">
        <v>22</v>
      </c>
      <c r="E571" s="65">
        <f>VLOOKUP(B571,'SKU List'!$A$6:$C$11,3,1)</f>
        <v>35.552999999999997</v>
      </c>
      <c r="F571" s="140">
        <f t="shared" si="8"/>
        <v>0.15135284207033242</v>
      </c>
    </row>
    <row r="572" spans="1:6" ht="15" customHeight="1" x14ac:dyDescent="0.25">
      <c r="A572" s="22">
        <v>42830</v>
      </c>
      <c r="B572" s="21" t="s">
        <v>35</v>
      </c>
      <c r="C572" s="5">
        <v>57.623013300960707</v>
      </c>
      <c r="D572">
        <v>42</v>
      </c>
      <c r="E572" s="65">
        <f>VLOOKUP(B572,'SKU List'!$A$6:$C$11,3,1)</f>
        <v>50.79</v>
      </c>
      <c r="F572" s="140">
        <f t="shared" si="8"/>
        <v>0.13453461903840733</v>
      </c>
    </row>
    <row r="573" spans="1:6" ht="15" customHeight="1" x14ac:dyDescent="0.25">
      <c r="A573" s="22">
        <v>42830</v>
      </c>
      <c r="B573" s="21" t="s">
        <v>36</v>
      </c>
      <c r="C573" s="5">
        <v>61.101047748105486</v>
      </c>
      <c r="D573">
        <v>38</v>
      </c>
      <c r="E573" s="65">
        <f>VLOOKUP(B573,'SKU List'!$A$6:$C$11,3,1)</f>
        <v>50.79</v>
      </c>
      <c r="F573" s="140">
        <f t="shared" si="8"/>
        <v>0.20301334412493577</v>
      </c>
    </row>
    <row r="574" spans="1:6" x14ac:dyDescent="0.25">
      <c r="A574" s="22">
        <v>42831</v>
      </c>
      <c r="B574" s="21" t="s">
        <v>41</v>
      </c>
      <c r="C574" s="5">
        <v>56.23231761466046</v>
      </c>
      <c r="D574">
        <v>34</v>
      </c>
      <c r="E574" s="65">
        <f>VLOOKUP(B574,'SKU List'!$A$6:$C$11,3,1)</f>
        <v>50.79</v>
      </c>
      <c r="F574" s="140">
        <f t="shared" si="8"/>
        <v>0.10715332968419887</v>
      </c>
    </row>
    <row r="575" spans="1:6" ht="15" customHeight="1" x14ac:dyDescent="0.25">
      <c r="A575" s="22">
        <v>42831</v>
      </c>
      <c r="B575" s="21" t="s">
        <v>33</v>
      </c>
      <c r="C575" s="5">
        <v>52.493968609618499</v>
      </c>
      <c r="D575">
        <v>25</v>
      </c>
      <c r="E575" s="65">
        <f>VLOOKUP(B575,'SKU List'!$A$6:$C$11,3,1)</f>
        <v>45.710999999999999</v>
      </c>
      <c r="F575" s="140">
        <f t="shared" si="8"/>
        <v>0.14838810373036032</v>
      </c>
    </row>
    <row r="576" spans="1:6" ht="15" customHeight="1" x14ac:dyDescent="0.25">
      <c r="A576" s="22">
        <v>42831</v>
      </c>
      <c r="B576" s="21" t="s">
        <v>34</v>
      </c>
      <c r="C576" s="5">
        <v>45.740970335638487</v>
      </c>
      <c r="D576">
        <v>39</v>
      </c>
      <c r="E576" s="65">
        <f>VLOOKUP(B576,'SKU List'!$A$6:$C$11,3,1)</f>
        <v>40.632000000000005</v>
      </c>
      <c r="F576" s="140">
        <f t="shared" si="8"/>
        <v>0.12573760424390829</v>
      </c>
    </row>
    <row r="577" spans="1:6" ht="15" customHeight="1" x14ac:dyDescent="0.25">
      <c r="A577" s="22">
        <v>42831</v>
      </c>
      <c r="B577" s="21">
        <v>84325322</v>
      </c>
      <c r="C577" s="5">
        <v>42.393177063222353</v>
      </c>
      <c r="D577">
        <v>25</v>
      </c>
      <c r="E577" s="65">
        <f>VLOOKUP(B577,'SKU List'!$A$6:$C$11,3,1)</f>
        <v>35.552999999999997</v>
      </c>
      <c r="F577" s="140">
        <f t="shared" si="8"/>
        <v>0.19239380820809374</v>
      </c>
    </row>
    <row r="578" spans="1:6" ht="15" customHeight="1" x14ac:dyDescent="0.25">
      <c r="A578" s="22">
        <v>42831</v>
      </c>
      <c r="B578" s="21" t="s">
        <v>35</v>
      </c>
      <c r="C578" s="5">
        <v>63.555192170440087</v>
      </c>
      <c r="D578">
        <v>36</v>
      </c>
      <c r="E578" s="65">
        <f>VLOOKUP(B578,'SKU List'!$A$6:$C$11,3,1)</f>
        <v>50.79</v>
      </c>
      <c r="F578" s="140">
        <f t="shared" si="8"/>
        <v>0.25133278539948983</v>
      </c>
    </row>
    <row r="579" spans="1:6" ht="15" customHeight="1" x14ac:dyDescent="0.25">
      <c r="A579" s="22">
        <v>42831</v>
      </c>
      <c r="B579" s="21" t="s">
        <v>36</v>
      </c>
      <c r="C579" s="5">
        <v>62.728425221671529</v>
      </c>
      <c r="D579">
        <v>40</v>
      </c>
      <c r="E579" s="65">
        <f>VLOOKUP(B579,'SKU List'!$A$6:$C$11,3,1)</f>
        <v>50.79</v>
      </c>
      <c r="F579" s="140">
        <f t="shared" si="8"/>
        <v>0.2350546411039876</v>
      </c>
    </row>
    <row r="580" spans="1:6" x14ac:dyDescent="0.25">
      <c r="A580" s="22">
        <v>42832</v>
      </c>
      <c r="B580" s="21" t="s">
        <v>41</v>
      </c>
      <c r="C580" s="5">
        <v>61.14395272056715</v>
      </c>
      <c r="D580">
        <v>35</v>
      </c>
      <c r="E580" s="65">
        <f>VLOOKUP(B580,'SKU List'!$A$6:$C$11,3,1)</f>
        <v>50.79</v>
      </c>
      <c r="F580" s="140">
        <f t="shared" si="8"/>
        <v>0.20385809648685077</v>
      </c>
    </row>
    <row r="581" spans="1:6" ht="15" customHeight="1" x14ac:dyDescent="0.25">
      <c r="A581" s="22">
        <v>42832</v>
      </c>
      <c r="B581" s="21" t="s">
        <v>33</v>
      </c>
      <c r="C581" s="5">
        <v>59.185399753846575</v>
      </c>
      <c r="D581">
        <v>30</v>
      </c>
      <c r="E581" s="65">
        <f>VLOOKUP(B581,'SKU List'!$A$6:$C$11,3,1)</f>
        <v>45.710999999999999</v>
      </c>
      <c r="F581" s="140">
        <f t="shared" ref="F581:F644" si="9">(C581-E581)/E581</f>
        <v>0.29477368147374977</v>
      </c>
    </row>
    <row r="582" spans="1:6" ht="15" customHeight="1" x14ac:dyDescent="0.25">
      <c r="A582" s="22">
        <v>42832</v>
      </c>
      <c r="B582" s="21" t="s">
        <v>34</v>
      </c>
      <c r="C582" s="5">
        <v>47.616104994314782</v>
      </c>
      <c r="D582">
        <v>42</v>
      </c>
      <c r="E582" s="65">
        <f>VLOOKUP(B582,'SKU List'!$A$6:$C$11,3,1)</f>
        <v>40.632000000000005</v>
      </c>
      <c r="F582" s="140">
        <f t="shared" si="9"/>
        <v>0.1718868132091646</v>
      </c>
    </row>
    <row r="583" spans="1:6" ht="15" customHeight="1" x14ac:dyDescent="0.25">
      <c r="A583" s="22">
        <v>42832</v>
      </c>
      <c r="B583" s="21">
        <v>84325322</v>
      </c>
      <c r="C583" s="5">
        <v>43.270336168010815</v>
      </c>
      <c r="D583">
        <v>19</v>
      </c>
      <c r="E583" s="65">
        <f>VLOOKUP(B583,'SKU List'!$A$6:$C$11,3,1)</f>
        <v>35.552999999999997</v>
      </c>
      <c r="F583" s="140">
        <f t="shared" si="9"/>
        <v>0.2170656813211492</v>
      </c>
    </row>
    <row r="584" spans="1:6" ht="15" customHeight="1" x14ac:dyDescent="0.25">
      <c r="A584" s="22">
        <v>42832</v>
      </c>
      <c r="B584" s="21" t="s">
        <v>35</v>
      </c>
      <c r="C584" s="5">
        <v>60.280896646490007</v>
      </c>
      <c r="D584">
        <v>36</v>
      </c>
      <c r="E584" s="65">
        <f>VLOOKUP(B584,'SKU List'!$A$6:$C$11,3,1)</f>
        <v>50.79</v>
      </c>
      <c r="F584" s="140">
        <f t="shared" si="9"/>
        <v>0.18686545868261484</v>
      </c>
    </row>
    <row r="585" spans="1:6" ht="15" customHeight="1" x14ac:dyDescent="0.25">
      <c r="A585" s="22">
        <v>42832</v>
      </c>
      <c r="B585" s="21" t="s">
        <v>36</v>
      </c>
      <c r="C585" s="5">
        <v>58.107622766134057</v>
      </c>
      <c r="D585">
        <v>43</v>
      </c>
      <c r="E585" s="65">
        <f>VLOOKUP(B585,'SKU List'!$A$6:$C$11,3,1)</f>
        <v>50.79</v>
      </c>
      <c r="F585" s="140">
        <f t="shared" si="9"/>
        <v>0.14407605367462212</v>
      </c>
    </row>
    <row r="586" spans="1:6" x14ac:dyDescent="0.25">
      <c r="A586" s="22">
        <v>42833</v>
      </c>
      <c r="B586" s="21" t="s">
        <v>41</v>
      </c>
      <c r="C586" s="5">
        <v>61.041866912151164</v>
      </c>
      <c r="D586">
        <v>33</v>
      </c>
      <c r="E586" s="65">
        <f>VLOOKUP(B586,'SKU List'!$A$6:$C$11,3,1)</f>
        <v>50.79</v>
      </c>
      <c r="F586" s="140">
        <f t="shared" si="9"/>
        <v>0.20184813766787094</v>
      </c>
    </row>
    <row r="587" spans="1:6" ht="15" customHeight="1" x14ac:dyDescent="0.25">
      <c r="A587" s="22">
        <v>42833</v>
      </c>
      <c r="B587" s="21" t="s">
        <v>33</v>
      </c>
      <c r="C587" s="5">
        <v>54.022608652493567</v>
      </c>
      <c r="D587">
        <v>28</v>
      </c>
      <c r="E587" s="65">
        <f>VLOOKUP(B587,'SKU List'!$A$6:$C$11,3,1)</f>
        <v>45.710999999999999</v>
      </c>
      <c r="F587" s="140">
        <f t="shared" si="9"/>
        <v>0.18182950826920366</v>
      </c>
    </row>
    <row r="588" spans="1:6" ht="15" customHeight="1" x14ac:dyDescent="0.25">
      <c r="A588" s="22">
        <v>42833</v>
      </c>
      <c r="B588" s="21" t="s">
        <v>34</v>
      </c>
      <c r="C588" s="5">
        <v>51.292752432644917</v>
      </c>
      <c r="D588">
        <v>47</v>
      </c>
      <c r="E588" s="65">
        <f>VLOOKUP(B588,'SKU List'!$A$6:$C$11,3,1)</f>
        <v>40.632000000000005</v>
      </c>
      <c r="F588" s="140">
        <f t="shared" si="9"/>
        <v>0.26237331247895529</v>
      </c>
    </row>
    <row r="589" spans="1:6" ht="15" customHeight="1" x14ac:dyDescent="0.25">
      <c r="A589" s="22">
        <v>42833</v>
      </c>
      <c r="B589" s="21">
        <v>84325322</v>
      </c>
      <c r="C589" s="5">
        <v>42.279280064978508</v>
      </c>
      <c r="D589">
        <v>19</v>
      </c>
      <c r="E589" s="65">
        <f>VLOOKUP(B589,'SKU List'!$A$6:$C$11,3,1)</f>
        <v>35.552999999999997</v>
      </c>
      <c r="F589" s="140">
        <f t="shared" si="9"/>
        <v>0.1891902248749335</v>
      </c>
    </row>
    <row r="590" spans="1:6" ht="15" customHeight="1" x14ac:dyDescent="0.25">
      <c r="A590" s="22">
        <v>42833</v>
      </c>
      <c r="B590" s="21" t="s">
        <v>35</v>
      </c>
      <c r="C590" s="5">
        <v>56.916686373130084</v>
      </c>
      <c r="D590">
        <v>41</v>
      </c>
      <c r="E590" s="65">
        <f>VLOOKUP(B590,'SKU List'!$A$6:$C$11,3,1)</f>
        <v>50.79</v>
      </c>
      <c r="F590" s="140">
        <f t="shared" si="9"/>
        <v>0.12062780809470534</v>
      </c>
    </row>
    <row r="591" spans="1:6" ht="15" customHeight="1" x14ac:dyDescent="0.25">
      <c r="A591" s="22">
        <v>42833</v>
      </c>
      <c r="B591" s="21" t="s">
        <v>36</v>
      </c>
      <c r="C591" s="5">
        <v>59.224520515231809</v>
      </c>
      <c r="D591">
        <v>35</v>
      </c>
      <c r="E591" s="65">
        <f>VLOOKUP(B591,'SKU List'!$A$6:$C$11,3,1)</f>
        <v>50.79</v>
      </c>
      <c r="F591" s="140">
        <f t="shared" si="9"/>
        <v>0.1660665586775312</v>
      </c>
    </row>
    <row r="592" spans="1:6" x14ac:dyDescent="0.25">
      <c r="A592" s="22">
        <v>42834</v>
      </c>
      <c r="B592" s="21" t="s">
        <v>41</v>
      </c>
      <c r="C592" s="5">
        <v>62.960421632485144</v>
      </c>
      <c r="D592">
        <v>43</v>
      </c>
      <c r="E592" s="65">
        <f>VLOOKUP(B592,'SKU List'!$A$6:$C$11,3,1)</f>
        <v>50.79</v>
      </c>
      <c r="F592" s="140">
        <f t="shared" si="9"/>
        <v>0.2396223987494614</v>
      </c>
    </row>
    <row r="593" spans="1:6" ht="15" customHeight="1" x14ac:dyDescent="0.25">
      <c r="A593" s="22">
        <v>42834</v>
      </c>
      <c r="B593" s="21" t="s">
        <v>33</v>
      </c>
      <c r="C593" s="5">
        <v>54.770802118467756</v>
      </c>
      <c r="D593">
        <v>32</v>
      </c>
      <c r="E593" s="65">
        <f>VLOOKUP(B593,'SKU List'!$A$6:$C$11,3,1)</f>
        <v>45.710999999999999</v>
      </c>
      <c r="F593" s="140">
        <f t="shared" si="9"/>
        <v>0.19819741678081332</v>
      </c>
    </row>
    <row r="594" spans="1:6" ht="15" customHeight="1" x14ac:dyDescent="0.25">
      <c r="A594" s="22">
        <v>42834</v>
      </c>
      <c r="B594" s="21" t="s">
        <v>34</v>
      </c>
      <c r="C594" s="5">
        <v>48.860228663431954</v>
      </c>
      <c r="D594">
        <v>42</v>
      </c>
      <c r="E594" s="65">
        <f>VLOOKUP(B594,'SKU List'!$A$6:$C$11,3,1)</f>
        <v>40.632000000000005</v>
      </c>
      <c r="F594" s="140">
        <f t="shared" si="9"/>
        <v>0.20250611989151279</v>
      </c>
    </row>
    <row r="595" spans="1:6" ht="15" customHeight="1" x14ac:dyDescent="0.25">
      <c r="A595" s="22">
        <v>42834</v>
      </c>
      <c r="B595" s="21">
        <v>84325322</v>
      </c>
      <c r="C595" s="5">
        <v>42.090150237363297</v>
      </c>
      <c r="D595">
        <v>22</v>
      </c>
      <c r="E595" s="65">
        <f>VLOOKUP(B595,'SKU List'!$A$6:$C$11,3,1)</f>
        <v>35.552999999999997</v>
      </c>
      <c r="F595" s="140">
        <f t="shared" si="9"/>
        <v>0.18387056612278288</v>
      </c>
    </row>
    <row r="596" spans="1:6" ht="15" customHeight="1" x14ac:dyDescent="0.25">
      <c r="A596" s="22">
        <v>42834</v>
      </c>
      <c r="B596" s="21" t="s">
        <v>35</v>
      </c>
      <c r="C596" s="5">
        <v>58.016489536137186</v>
      </c>
      <c r="D596">
        <v>40</v>
      </c>
      <c r="E596" s="65">
        <f>VLOOKUP(B596,'SKU List'!$A$6:$C$11,3,1)</f>
        <v>50.79</v>
      </c>
      <c r="F596" s="140">
        <f t="shared" si="9"/>
        <v>0.14228173924270895</v>
      </c>
    </row>
    <row r="597" spans="1:6" ht="15" customHeight="1" x14ac:dyDescent="0.25">
      <c r="A597" s="22">
        <v>42834</v>
      </c>
      <c r="B597" s="21" t="s">
        <v>36</v>
      </c>
      <c r="C597" s="5">
        <v>63.332360371805265</v>
      </c>
      <c r="D597">
        <v>36</v>
      </c>
      <c r="E597" s="65">
        <f>VLOOKUP(B597,'SKU List'!$A$6:$C$11,3,1)</f>
        <v>50.79</v>
      </c>
      <c r="F597" s="140">
        <f t="shared" si="9"/>
        <v>0.24694546902550238</v>
      </c>
    </row>
    <row r="598" spans="1:6" x14ac:dyDescent="0.25">
      <c r="A598" s="22">
        <v>42835</v>
      </c>
      <c r="B598" s="21" t="s">
        <v>41</v>
      </c>
      <c r="C598" s="5">
        <v>65.773452748948202</v>
      </c>
      <c r="D598">
        <v>34</v>
      </c>
      <c r="E598" s="65">
        <f>VLOOKUP(B598,'SKU List'!$A$6:$C$11,3,1)</f>
        <v>50.79</v>
      </c>
      <c r="F598" s="140">
        <f t="shared" si="9"/>
        <v>0.29500792968986422</v>
      </c>
    </row>
    <row r="599" spans="1:6" ht="15" customHeight="1" x14ac:dyDescent="0.25">
      <c r="A599" s="22">
        <v>42835</v>
      </c>
      <c r="B599" s="21" t="s">
        <v>33</v>
      </c>
      <c r="C599" s="5">
        <v>56.319344027136665</v>
      </c>
      <c r="D599">
        <v>26</v>
      </c>
      <c r="E599" s="65">
        <f>VLOOKUP(B599,'SKU List'!$A$6:$C$11,3,1)</f>
        <v>45.710999999999999</v>
      </c>
      <c r="F599" s="140">
        <f t="shared" si="9"/>
        <v>0.2320742059271656</v>
      </c>
    </row>
    <row r="600" spans="1:6" ht="15" customHeight="1" x14ac:dyDescent="0.25">
      <c r="A600" s="22">
        <v>42835</v>
      </c>
      <c r="B600" s="21" t="s">
        <v>34</v>
      </c>
      <c r="C600" s="5">
        <v>50.750507963055227</v>
      </c>
      <c r="D600">
        <v>44</v>
      </c>
      <c r="E600" s="65">
        <f>VLOOKUP(B600,'SKU List'!$A$6:$C$11,3,1)</f>
        <v>40.632000000000005</v>
      </c>
      <c r="F600" s="140">
        <f t="shared" si="9"/>
        <v>0.24902805579482234</v>
      </c>
    </row>
    <row r="601" spans="1:6" ht="15" customHeight="1" x14ac:dyDescent="0.25">
      <c r="A601" s="22">
        <v>42835</v>
      </c>
      <c r="B601" s="21">
        <v>84325322</v>
      </c>
      <c r="C601" s="5">
        <v>45.304980186193248</v>
      </c>
      <c r="D601">
        <v>20</v>
      </c>
      <c r="E601" s="65">
        <f>VLOOKUP(B601,'SKU List'!$A$6:$C$11,3,1)</f>
        <v>35.552999999999997</v>
      </c>
      <c r="F601" s="140">
        <f t="shared" si="9"/>
        <v>0.27429415762926479</v>
      </c>
    </row>
    <row r="602" spans="1:6" ht="15" customHeight="1" x14ac:dyDescent="0.25">
      <c r="A602" s="22">
        <v>42835</v>
      </c>
      <c r="B602" s="21" t="s">
        <v>35</v>
      </c>
      <c r="C602" s="5">
        <v>56.484808403695588</v>
      </c>
      <c r="D602">
        <v>33</v>
      </c>
      <c r="E602" s="65">
        <f>VLOOKUP(B602,'SKU List'!$A$6:$C$11,3,1)</f>
        <v>50.79</v>
      </c>
      <c r="F602" s="140">
        <f t="shared" si="9"/>
        <v>0.11212459940333902</v>
      </c>
    </row>
    <row r="603" spans="1:6" ht="15" customHeight="1" x14ac:dyDescent="0.25">
      <c r="A603" s="22">
        <v>42835</v>
      </c>
      <c r="B603" s="21" t="s">
        <v>36</v>
      </c>
      <c r="C603" s="5">
        <v>64.689550241030418</v>
      </c>
      <c r="D603">
        <v>35</v>
      </c>
      <c r="E603" s="65">
        <f>VLOOKUP(B603,'SKU List'!$A$6:$C$11,3,1)</f>
        <v>50.79</v>
      </c>
      <c r="F603" s="140">
        <f t="shared" si="9"/>
        <v>0.27366706519059691</v>
      </c>
    </row>
    <row r="604" spans="1:6" x14ac:dyDescent="0.25">
      <c r="A604" s="22">
        <v>42836</v>
      </c>
      <c r="B604" s="21" t="s">
        <v>41</v>
      </c>
      <c r="C604" s="5">
        <v>63.436810501975742</v>
      </c>
      <c r="D604">
        <v>38</v>
      </c>
      <c r="E604" s="65">
        <f>VLOOKUP(B604,'SKU List'!$A$6:$C$11,3,1)</f>
        <v>50.79</v>
      </c>
      <c r="F604" s="140">
        <f t="shared" si="9"/>
        <v>0.2490019787748719</v>
      </c>
    </row>
    <row r="605" spans="1:6" ht="15" customHeight="1" x14ac:dyDescent="0.25">
      <c r="A605" s="22">
        <v>42836</v>
      </c>
      <c r="B605" s="21" t="s">
        <v>33</v>
      </c>
      <c r="C605" s="5">
        <v>58.292485456582298</v>
      </c>
      <c r="D605">
        <v>27</v>
      </c>
      <c r="E605" s="65">
        <f>VLOOKUP(B605,'SKU List'!$A$6:$C$11,3,1)</f>
        <v>45.710999999999999</v>
      </c>
      <c r="F605" s="140">
        <f t="shared" si="9"/>
        <v>0.2752397772217256</v>
      </c>
    </row>
    <row r="606" spans="1:6" ht="15" customHeight="1" x14ac:dyDescent="0.25">
      <c r="A606" s="22">
        <v>42836</v>
      </c>
      <c r="B606" s="21" t="s">
        <v>34</v>
      </c>
      <c r="C606" s="5">
        <v>46.422738766514357</v>
      </c>
      <c r="D606">
        <v>42</v>
      </c>
      <c r="E606" s="65">
        <f>VLOOKUP(B606,'SKU List'!$A$6:$C$11,3,1)</f>
        <v>40.632000000000005</v>
      </c>
      <c r="F606" s="140">
        <f t="shared" si="9"/>
        <v>0.14251670522037682</v>
      </c>
    </row>
    <row r="607" spans="1:6" ht="15" customHeight="1" x14ac:dyDescent="0.25">
      <c r="A607" s="22">
        <v>42836</v>
      </c>
      <c r="B607" s="21">
        <v>84325322</v>
      </c>
      <c r="C607" s="5">
        <v>39.828016749256165</v>
      </c>
      <c r="D607">
        <v>21</v>
      </c>
      <c r="E607" s="65">
        <f>VLOOKUP(B607,'SKU List'!$A$6:$C$11,3,1)</f>
        <v>35.552999999999997</v>
      </c>
      <c r="F607" s="140">
        <f t="shared" si="9"/>
        <v>0.12024348857357094</v>
      </c>
    </row>
    <row r="608" spans="1:6" ht="15" customHeight="1" x14ac:dyDescent="0.25">
      <c r="A608" s="22">
        <v>42836</v>
      </c>
      <c r="B608" s="21" t="s">
        <v>35</v>
      </c>
      <c r="C608" s="5">
        <v>57.29947937088486</v>
      </c>
      <c r="D608">
        <v>44</v>
      </c>
      <c r="E608" s="65">
        <f>VLOOKUP(B608,'SKU List'!$A$6:$C$11,3,1)</f>
        <v>50.79</v>
      </c>
      <c r="F608" s="140">
        <f t="shared" si="9"/>
        <v>0.12816458694398231</v>
      </c>
    </row>
    <row r="609" spans="1:6" ht="15" customHeight="1" x14ac:dyDescent="0.25">
      <c r="A609" s="22">
        <v>42836</v>
      </c>
      <c r="B609" s="21" t="s">
        <v>36</v>
      </c>
      <c r="C609" s="5">
        <v>65.128694125444767</v>
      </c>
      <c r="D609">
        <v>43</v>
      </c>
      <c r="E609" s="65">
        <f>VLOOKUP(B609,'SKU List'!$A$6:$C$11,3,1)</f>
        <v>50.79</v>
      </c>
      <c r="F609" s="140">
        <f t="shared" si="9"/>
        <v>0.28231333186542168</v>
      </c>
    </row>
    <row r="610" spans="1:6" x14ac:dyDescent="0.25">
      <c r="A610" s="22">
        <v>42837</v>
      </c>
      <c r="B610" s="21" t="s">
        <v>41</v>
      </c>
      <c r="C610" s="5">
        <v>59.17917421272719</v>
      </c>
      <c r="D610">
        <v>41</v>
      </c>
      <c r="E610" s="65">
        <f>VLOOKUP(B610,'SKU List'!$A$6:$C$11,3,1)</f>
        <v>50.79</v>
      </c>
      <c r="F610" s="140">
        <f t="shared" si="9"/>
        <v>0.16517373917556982</v>
      </c>
    </row>
    <row r="611" spans="1:6" ht="15" customHeight="1" x14ac:dyDescent="0.25">
      <c r="A611" s="22">
        <v>42837</v>
      </c>
      <c r="B611" s="21" t="s">
        <v>33</v>
      </c>
      <c r="C611" s="5">
        <v>52.466098799471034</v>
      </c>
      <c r="D611">
        <v>28</v>
      </c>
      <c r="E611" s="65">
        <f>VLOOKUP(B611,'SKU List'!$A$6:$C$11,3,1)</f>
        <v>45.710999999999999</v>
      </c>
      <c r="F611" s="140">
        <f t="shared" si="9"/>
        <v>0.14777840781149035</v>
      </c>
    </row>
    <row r="612" spans="1:6" ht="15" customHeight="1" x14ac:dyDescent="0.25">
      <c r="A612" s="22">
        <v>42837</v>
      </c>
      <c r="B612" s="21" t="s">
        <v>34</v>
      </c>
      <c r="C612" s="5">
        <v>45.900916727504196</v>
      </c>
      <c r="D612">
        <v>41</v>
      </c>
      <c r="E612" s="65">
        <f>VLOOKUP(B612,'SKU List'!$A$6:$C$11,3,1)</f>
        <v>40.632000000000005</v>
      </c>
      <c r="F612" s="140">
        <f t="shared" si="9"/>
        <v>0.1296740679145548</v>
      </c>
    </row>
    <row r="613" spans="1:6" ht="15" customHeight="1" x14ac:dyDescent="0.25">
      <c r="A613" s="22">
        <v>42837</v>
      </c>
      <c r="B613" s="21">
        <v>84325322</v>
      </c>
      <c r="C613" s="5">
        <v>44.064954226717113</v>
      </c>
      <c r="D613">
        <v>21</v>
      </c>
      <c r="E613" s="65">
        <f>VLOOKUP(B613,'SKU List'!$A$6:$C$11,3,1)</f>
        <v>35.552999999999997</v>
      </c>
      <c r="F613" s="140">
        <f t="shared" si="9"/>
        <v>0.23941592064571529</v>
      </c>
    </row>
    <row r="614" spans="1:6" ht="15" customHeight="1" x14ac:dyDescent="0.25">
      <c r="A614" s="22">
        <v>42837</v>
      </c>
      <c r="B614" s="21" t="s">
        <v>35</v>
      </c>
      <c r="C614" s="5">
        <v>65.849390103181776</v>
      </c>
      <c r="D614">
        <v>34</v>
      </c>
      <c r="E614" s="65">
        <f>VLOOKUP(B614,'SKU List'!$A$6:$C$11,3,1)</f>
        <v>50.79</v>
      </c>
      <c r="F614" s="140">
        <f t="shared" si="9"/>
        <v>0.29650305381338404</v>
      </c>
    </row>
    <row r="615" spans="1:6" ht="15" customHeight="1" x14ac:dyDescent="0.25">
      <c r="A615" s="22">
        <v>42837</v>
      </c>
      <c r="B615" s="21" t="s">
        <v>36</v>
      </c>
      <c r="C615" s="5">
        <v>59.835368325255715</v>
      </c>
      <c r="D615">
        <v>37</v>
      </c>
      <c r="E615" s="65">
        <f>VLOOKUP(B615,'SKU List'!$A$6:$C$11,3,1)</f>
        <v>50.79</v>
      </c>
      <c r="F615" s="140">
        <f t="shared" si="9"/>
        <v>0.17809348937302058</v>
      </c>
    </row>
    <row r="616" spans="1:6" x14ac:dyDescent="0.25">
      <c r="A616" s="22">
        <v>42838</v>
      </c>
      <c r="B616" s="21" t="s">
        <v>41</v>
      </c>
      <c r="C616" s="5">
        <v>61.061574857496765</v>
      </c>
      <c r="D616">
        <v>38</v>
      </c>
      <c r="E616" s="65">
        <f>VLOOKUP(B616,'SKU List'!$A$6:$C$11,3,1)</f>
        <v>50.79</v>
      </c>
      <c r="F616" s="140">
        <f t="shared" si="9"/>
        <v>0.20223616573137954</v>
      </c>
    </row>
    <row r="617" spans="1:6" ht="15" customHeight="1" x14ac:dyDescent="0.25">
      <c r="A617" s="22">
        <v>42838</v>
      </c>
      <c r="B617" s="21" t="s">
        <v>33</v>
      </c>
      <c r="C617" s="5">
        <v>51.926557809344764</v>
      </c>
      <c r="D617">
        <v>25</v>
      </c>
      <c r="E617" s="65">
        <f>VLOOKUP(B617,'SKU List'!$A$6:$C$11,3,1)</f>
        <v>45.710999999999999</v>
      </c>
      <c r="F617" s="140">
        <f t="shared" si="9"/>
        <v>0.13597510028975007</v>
      </c>
    </row>
    <row r="618" spans="1:6" ht="15" customHeight="1" x14ac:dyDescent="0.25">
      <c r="A618" s="22">
        <v>42838</v>
      </c>
      <c r="B618" s="21" t="s">
        <v>34</v>
      </c>
      <c r="C618" s="5">
        <v>52.415141564479178</v>
      </c>
      <c r="D618">
        <v>37</v>
      </c>
      <c r="E618" s="65">
        <f>VLOOKUP(B618,'SKU List'!$A$6:$C$11,3,1)</f>
        <v>40.632000000000005</v>
      </c>
      <c r="F618" s="140">
        <f t="shared" si="9"/>
        <v>0.28999659294347241</v>
      </c>
    </row>
    <row r="619" spans="1:6" ht="15" customHeight="1" x14ac:dyDescent="0.25">
      <c r="A619" s="22">
        <v>42838</v>
      </c>
      <c r="B619" s="21">
        <v>84325322</v>
      </c>
      <c r="C619" s="5">
        <v>43.712980879058378</v>
      </c>
      <c r="D619">
        <v>19</v>
      </c>
      <c r="E619" s="65">
        <f>VLOOKUP(B619,'SKU List'!$A$6:$C$11,3,1)</f>
        <v>35.552999999999997</v>
      </c>
      <c r="F619" s="140">
        <f t="shared" si="9"/>
        <v>0.22951595868304733</v>
      </c>
    </row>
    <row r="620" spans="1:6" ht="15" customHeight="1" x14ac:dyDescent="0.25">
      <c r="A620" s="22">
        <v>42838</v>
      </c>
      <c r="B620" s="21" t="s">
        <v>35</v>
      </c>
      <c r="C620" s="5">
        <v>63.652162817678899</v>
      </c>
      <c r="D620">
        <v>43</v>
      </c>
      <c r="E620" s="65">
        <f>VLOOKUP(B620,'SKU List'!$A$6:$C$11,3,1)</f>
        <v>50.79</v>
      </c>
      <c r="F620" s="140">
        <f t="shared" si="9"/>
        <v>0.2532420322441209</v>
      </c>
    </row>
    <row r="621" spans="1:6" ht="15" customHeight="1" x14ac:dyDescent="0.25">
      <c r="A621" s="22">
        <v>42838</v>
      </c>
      <c r="B621" s="21" t="s">
        <v>36</v>
      </c>
      <c r="C621" s="5">
        <v>61.028093045006251</v>
      </c>
      <c r="D621">
        <v>36</v>
      </c>
      <c r="E621" s="65">
        <f>VLOOKUP(B621,'SKU List'!$A$6:$C$11,3,1)</f>
        <v>50.79</v>
      </c>
      <c r="F621" s="140">
        <f t="shared" si="9"/>
        <v>0.20157694516649444</v>
      </c>
    </row>
    <row r="622" spans="1:6" x14ac:dyDescent="0.25">
      <c r="A622" s="22">
        <v>42839</v>
      </c>
      <c r="B622" s="21" t="s">
        <v>41</v>
      </c>
      <c r="C622" s="5">
        <v>61.058126146970494</v>
      </c>
      <c r="D622">
        <v>37</v>
      </c>
      <c r="E622" s="65">
        <f>VLOOKUP(B622,'SKU List'!$A$6:$C$11,3,1)</f>
        <v>50.79</v>
      </c>
      <c r="F622" s="140">
        <f t="shared" si="9"/>
        <v>0.20216826436248267</v>
      </c>
    </row>
    <row r="623" spans="1:6" ht="15" customHeight="1" x14ac:dyDescent="0.25">
      <c r="A623" s="22">
        <v>42839</v>
      </c>
      <c r="B623" s="21" t="s">
        <v>33</v>
      </c>
      <c r="C623" s="5">
        <v>53.30804253482281</v>
      </c>
      <c r="D623">
        <v>30</v>
      </c>
      <c r="E623" s="65">
        <f>VLOOKUP(B623,'SKU List'!$A$6:$C$11,3,1)</f>
        <v>45.710999999999999</v>
      </c>
      <c r="F623" s="140">
        <f t="shared" si="9"/>
        <v>0.16619725087665577</v>
      </c>
    </row>
    <row r="624" spans="1:6" ht="15" customHeight="1" x14ac:dyDescent="0.25">
      <c r="A624" s="22">
        <v>42839</v>
      </c>
      <c r="B624" s="21" t="s">
        <v>34</v>
      </c>
      <c r="C624" s="5">
        <v>45.958306043746973</v>
      </c>
      <c r="D624">
        <v>37</v>
      </c>
      <c r="E624" s="65">
        <f>VLOOKUP(B624,'SKU List'!$A$6:$C$11,3,1)</f>
        <v>40.632000000000005</v>
      </c>
      <c r="F624" s="140">
        <f t="shared" si="9"/>
        <v>0.13108648463641875</v>
      </c>
    </row>
    <row r="625" spans="1:6" ht="15" customHeight="1" x14ac:dyDescent="0.25">
      <c r="A625" s="22">
        <v>42839</v>
      </c>
      <c r="B625" s="21">
        <v>84325322</v>
      </c>
      <c r="C625" s="5">
        <v>39.338183117477797</v>
      </c>
      <c r="D625">
        <v>22</v>
      </c>
      <c r="E625" s="65">
        <f>VLOOKUP(B625,'SKU List'!$A$6:$C$11,3,1)</f>
        <v>35.552999999999997</v>
      </c>
      <c r="F625" s="140">
        <f t="shared" si="9"/>
        <v>0.10646592741759626</v>
      </c>
    </row>
    <row r="626" spans="1:6" ht="15" customHeight="1" x14ac:dyDescent="0.25">
      <c r="A626" s="22">
        <v>42839</v>
      </c>
      <c r="B626" s="21" t="s">
        <v>35</v>
      </c>
      <c r="C626" s="5">
        <v>65.198065072542633</v>
      </c>
      <c r="D626">
        <v>38</v>
      </c>
      <c r="E626" s="65">
        <f>VLOOKUP(B626,'SKU List'!$A$6:$C$11,3,1)</f>
        <v>50.79</v>
      </c>
      <c r="F626" s="140">
        <f t="shared" si="9"/>
        <v>0.28367917055606684</v>
      </c>
    </row>
    <row r="627" spans="1:6" ht="15" customHeight="1" x14ac:dyDescent="0.25">
      <c r="A627" s="22">
        <v>42839</v>
      </c>
      <c r="B627" s="21" t="s">
        <v>36</v>
      </c>
      <c r="C627" s="5">
        <v>58.606838735678558</v>
      </c>
      <c r="D627">
        <v>41</v>
      </c>
      <c r="E627" s="65">
        <f>VLOOKUP(B627,'SKU List'!$A$6:$C$11,3,1)</f>
        <v>50.79</v>
      </c>
      <c r="F627" s="140">
        <f t="shared" si="9"/>
        <v>0.15390507453590391</v>
      </c>
    </row>
    <row r="628" spans="1:6" x14ac:dyDescent="0.25">
      <c r="A628" s="22">
        <v>42840</v>
      </c>
      <c r="B628" s="21" t="s">
        <v>41</v>
      </c>
      <c r="C628" s="5">
        <v>65.053686896901269</v>
      </c>
      <c r="D628">
        <v>43</v>
      </c>
      <c r="E628" s="65">
        <f>VLOOKUP(B628,'SKU List'!$A$6:$C$11,3,1)</f>
        <v>50.79</v>
      </c>
      <c r="F628" s="140">
        <f t="shared" si="9"/>
        <v>0.28083652090768396</v>
      </c>
    </row>
    <row r="629" spans="1:6" ht="15" customHeight="1" x14ac:dyDescent="0.25">
      <c r="A629" s="22">
        <v>42840</v>
      </c>
      <c r="B629" s="21" t="s">
        <v>33</v>
      </c>
      <c r="C629" s="5">
        <v>58.360455916198646</v>
      </c>
      <c r="D629">
        <v>29</v>
      </c>
      <c r="E629" s="65">
        <f>VLOOKUP(B629,'SKU List'!$A$6:$C$11,3,1)</f>
        <v>45.710999999999999</v>
      </c>
      <c r="F629" s="140">
        <f t="shared" si="9"/>
        <v>0.27672673790113206</v>
      </c>
    </row>
    <row r="630" spans="1:6" ht="15" customHeight="1" x14ac:dyDescent="0.25">
      <c r="A630" s="22">
        <v>42840</v>
      </c>
      <c r="B630" s="21" t="s">
        <v>34</v>
      </c>
      <c r="C630" s="5">
        <v>48.951609325265849</v>
      </c>
      <c r="D630">
        <v>46</v>
      </c>
      <c r="E630" s="65">
        <f>VLOOKUP(B630,'SKU List'!$A$6:$C$11,3,1)</f>
        <v>40.632000000000005</v>
      </c>
      <c r="F630" s="140">
        <f t="shared" si="9"/>
        <v>0.20475510251195717</v>
      </c>
    </row>
    <row r="631" spans="1:6" ht="15" customHeight="1" x14ac:dyDescent="0.25">
      <c r="A631" s="22">
        <v>42840</v>
      </c>
      <c r="B631" s="21">
        <v>84325322</v>
      </c>
      <c r="C631" s="5">
        <v>44.133430597924288</v>
      </c>
      <c r="D631">
        <v>19</v>
      </c>
      <c r="E631" s="65">
        <f>VLOOKUP(B631,'SKU List'!$A$6:$C$11,3,1)</f>
        <v>35.552999999999997</v>
      </c>
      <c r="F631" s="140">
        <f t="shared" si="9"/>
        <v>0.24134195701978151</v>
      </c>
    </row>
    <row r="632" spans="1:6" ht="15" customHeight="1" x14ac:dyDescent="0.25">
      <c r="A632" s="22">
        <v>42840</v>
      </c>
      <c r="B632" s="21" t="s">
        <v>35</v>
      </c>
      <c r="C632" s="5">
        <v>63.287649863933943</v>
      </c>
      <c r="D632">
        <v>38</v>
      </c>
      <c r="E632" s="65">
        <f>VLOOKUP(B632,'SKU List'!$A$6:$C$11,3,1)</f>
        <v>50.79</v>
      </c>
      <c r="F632" s="140">
        <f t="shared" si="9"/>
        <v>0.24606516763012293</v>
      </c>
    </row>
    <row r="633" spans="1:6" ht="15" customHeight="1" x14ac:dyDescent="0.25">
      <c r="A633" s="22">
        <v>42840</v>
      </c>
      <c r="B633" s="21" t="s">
        <v>36</v>
      </c>
      <c r="C633" s="5">
        <v>59.24543927941037</v>
      </c>
      <c r="D633">
        <v>35</v>
      </c>
      <c r="E633" s="65">
        <f>VLOOKUP(B633,'SKU List'!$A$6:$C$11,3,1)</f>
        <v>50.79</v>
      </c>
      <c r="F633" s="140">
        <f t="shared" si="9"/>
        <v>0.16647842645029279</v>
      </c>
    </row>
    <row r="634" spans="1:6" x14ac:dyDescent="0.25">
      <c r="A634" s="22">
        <v>42841</v>
      </c>
      <c r="B634" s="21" t="s">
        <v>41</v>
      </c>
      <c r="C634" s="5">
        <v>58.309191755122974</v>
      </c>
      <c r="D634">
        <v>35</v>
      </c>
      <c r="E634" s="65">
        <f>VLOOKUP(B634,'SKU List'!$A$6:$C$11,3,1)</f>
        <v>50.79</v>
      </c>
      <c r="F634" s="140">
        <f t="shared" si="9"/>
        <v>0.14804472839383687</v>
      </c>
    </row>
    <row r="635" spans="1:6" ht="15" customHeight="1" x14ac:dyDescent="0.25">
      <c r="A635" s="22">
        <v>42841</v>
      </c>
      <c r="B635" s="21" t="s">
        <v>33</v>
      </c>
      <c r="C635" s="5">
        <v>52.270605156402887</v>
      </c>
      <c r="D635">
        <v>28</v>
      </c>
      <c r="E635" s="65">
        <f>VLOOKUP(B635,'SKU List'!$A$6:$C$11,3,1)</f>
        <v>45.710999999999999</v>
      </c>
      <c r="F635" s="140">
        <f t="shared" si="9"/>
        <v>0.14350167697934607</v>
      </c>
    </row>
    <row r="636" spans="1:6" ht="15" customHeight="1" x14ac:dyDescent="0.25">
      <c r="A636" s="22">
        <v>42841</v>
      </c>
      <c r="B636" s="21" t="s">
        <v>34</v>
      </c>
      <c r="C636" s="5">
        <v>51.354617651007146</v>
      </c>
      <c r="D636">
        <v>43</v>
      </c>
      <c r="E636" s="65">
        <f>VLOOKUP(B636,'SKU List'!$A$6:$C$11,3,1)</f>
        <v>40.632000000000005</v>
      </c>
      <c r="F636" s="140">
        <f t="shared" si="9"/>
        <v>0.26389588627207966</v>
      </c>
    </row>
    <row r="637" spans="1:6" ht="15" customHeight="1" x14ac:dyDescent="0.25">
      <c r="A637" s="22">
        <v>42841</v>
      </c>
      <c r="B637" s="21">
        <v>84325322</v>
      </c>
      <c r="C637" s="5">
        <v>42.653987159750002</v>
      </c>
      <c r="D637">
        <v>23</v>
      </c>
      <c r="E637" s="65">
        <f>VLOOKUP(B637,'SKU List'!$A$6:$C$11,3,1)</f>
        <v>35.552999999999997</v>
      </c>
      <c r="F637" s="140">
        <f t="shared" si="9"/>
        <v>0.19972961943436576</v>
      </c>
    </row>
    <row r="638" spans="1:6" ht="15" customHeight="1" x14ac:dyDescent="0.25">
      <c r="A638" s="22">
        <v>42841</v>
      </c>
      <c r="B638" s="21" t="s">
        <v>35</v>
      </c>
      <c r="C638" s="5">
        <v>56.697367724417767</v>
      </c>
      <c r="D638">
        <v>43</v>
      </c>
      <c r="E638" s="65">
        <f>VLOOKUP(B638,'SKU List'!$A$6:$C$11,3,1)</f>
        <v>50.79</v>
      </c>
      <c r="F638" s="140">
        <f t="shared" si="9"/>
        <v>0.11630966183141893</v>
      </c>
    </row>
    <row r="639" spans="1:6" ht="15" customHeight="1" x14ac:dyDescent="0.25">
      <c r="A639" s="22">
        <v>42841</v>
      </c>
      <c r="B639" s="21" t="s">
        <v>36</v>
      </c>
      <c r="C639" s="5">
        <v>61.016870538622641</v>
      </c>
      <c r="D639">
        <v>38</v>
      </c>
      <c r="E639" s="65">
        <f>VLOOKUP(B639,'SKU List'!$A$6:$C$11,3,1)</f>
        <v>50.79</v>
      </c>
      <c r="F639" s="140">
        <f t="shared" si="9"/>
        <v>0.20135598619064071</v>
      </c>
    </row>
    <row r="640" spans="1:6" x14ac:dyDescent="0.25">
      <c r="A640" s="22">
        <v>42842</v>
      </c>
      <c r="B640" s="21" t="s">
        <v>41</v>
      </c>
      <c r="C640" s="5">
        <v>57.668081331371809</v>
      </c>
      <c r="D640">
        <v>39</v>
      </c>
      <c r="E640" s="65">
        <f>VLOOKUP(B640,'SKU List'!$A$6:$C$11,3,1)</f>
        <v>50.79</v>
      </c>
      <c r="F640" s="140">
        <f t="shared" si="9"/>
        <v>0.13542195966473342</v>
      </c>
    </row>
    <row r="641" spans="1:6" ht="15" customHeight="1" x14ac:dyDescent="0.25">
      <c r="A641" s="22">
        <v>42842</v>
      </c>
      <c r="B641" s="21" t="s">
        <v>33</v>
      </c>
      <c r="C641" s="5">
        <v>50.480477091503118</v>
      </c>
      <c r="D641">
        <v>28</v>
      </c>
      <c r="E641" s="65">
        <f>VLOOKUP(B641,'SKU List'!$A$6:$C$11,3,1)</f>
        <v>45.710999999999999</v>
      </c>
      <c r="F641" s="140">
        <f t="shared" si="9"/>
        <v>0.10433981080053203</v>
      </c>
    </row>
    <row r="642" spans="1:6" ht="15" customHeight="1" x14ac:dyDescent="0.25">
      <c r="A642" s="22">
        <v>42842</v>
      </c>
      <c r="B642" s="21" t="s">
        <v>34</v>
      </c>
      <c r="C642" s="5">
        <v>50.530694363979897</v>
      </c>
      <c r="D642">
        <v>41</v>
      </c>
      <c r="E642" s="65">
        <f>VLOOKUP(B642,'SKU List'!$A$6:$C$11,3,1)</f>
        <v>40.632000000000005</v>
      </c>
      <c r="F642" s="140">
        <f t="shared" si="9"/>
        <v>0.243618191671094</v>
      </c>
    </row>
    <row r="643" spans="1:6" ht="15" customHeight="1" x14ac:dyDescent="0.25">
      <c r="A643" s="22">
        <v>42842</v>
      </c>
      <c r="B643" s="21">
        <v>84325322</v>
      </c>
      <c r="C643" s="5">
        <v>41.509817325265523</v>
      </c>
      <c r="D643">
        <v>21</v>
      </c>
      <c r="E643" s="65">
        <f>VLOOKUP(B643,'SKU List'!$A$6:$C$11,3,1)</f>
        <v>35.552999999999997</v>
      </c>
      <c r="F643" s="140">
        <f t="shared" si="9"/>
        <v>0.16754752975179382</v>
      </c>
    </row>
    <row r="644" spans="1:6" ht="15" customHeight="1" x14ac:dyDescent="0.25">
      <c r="A644" s="22">
        <v>42842</v>
      </c>
      <c r="B644" s="21" t="s">
        <v>35</v>
      </c>
      <c r="C644" s="5">
        <v>61.473015797534799</v>
      </c>
      <c r="D644">
        <v>39</v>
      </c>
      <c r="E644" s="65">
        <f>VLOOKUP(B644,'SKU List'!$A$6:$C$11,3,1)</f>
        <v>50.79</v>
      </c>
      <c r="F644" s="140">
        <f t="shared" si="9"/>
        <v>0.21033699148522939</v>
      </c>
    </row>
    <row r="645" spans="1:6" ht="15" customHeight="1" x14ac:dyDescent="0.25">
      <c r="A645" s="22">
        <v>42842</v>
      </c>
      <c r="B645" s="21" t="s">
        <v>36</v>
      </c>
      <c r="C645" s="5">
        <v>64.31706648103038</v>
      </c>
      <c r="D645">
        <v>33</v>
      </c>
      <c r="E645" s="65">
        <f>VLOOKUP(B645,'SKU List'!$A$6:$C$11,3,1)</f>
        <v>50.79</v>
      </c>
      <c r="F645" s="140">
        <f t="shared" ref="F645:F708" si="10">(C645-E645)/E645</f>
        <v>0.26633326404863911</v>
      </c>
    </row>
    <row r="646" spans="1:6" x14ac:dyDescent="0.25">
      <c r="A646" s="22">
        <v>42843</v>
      </c>
      <c r="B646" s="21" t="s">
        <v>41</v>
      </c>
      <c r="C646" s="5">
        <v>62.842412786965774</v>
      </c>
      <c r="D646">
        <v>38</v>
      </c>
      <c r="E646" s="65">
        <f>VLOOKUP(B646,'SKU List'!$A$6:$C$11,3,1)</f>
        <v>50.79</v>
      </c>
      <c r="F646" s="140">
        <f t="shared" si="10"/>
        <v>0.23729893260416962</v>
      </c>
    </row>
    <row r="647" spans="1:6" ht="15" customHeight="1" x14ac:dyDescent="0.25">
      <c r="A647" s="22">
        <v>42843</v>
      </c>
      <c r="B647" s="21" t="s">
        <v>33</v>
      </c>
      <c r="C647" s="5">
        <v>55.045550355852498</v>
      </c>
      <c r="D647">
        <v>28</v>
      </c>
      <c r="E647" s="65">
        <f>VLOOKUP(B647,'SKU List'!$A$6:$C$11,3,1)</f>
        <v>45.710999999999999</v>
      </c>
      <c r="F647" s="140">
        <f t="shared" si="10"/>
        <v>0.20420796648186432</v>
      </c>
    </row>
    <row r="648" spans="1:6" ht="15" customHeight="1" x14ac:dyDescent="0.25">
      <c r="A648" s="22">
        <v>42843</v>
      </c>
      <c r="B648" s="21" t="s">
        <v>34</v>
      </c>
      <c r="C648" s="5">
        <v>49.739285837043447</v>
      </c>
      <c r="D648">
        <v>42</v>
      </c>
      <c r="E648" s="65">
        <f>VLOOKUP(B648,'SKU List'!$A$6:$C$11,3,1)</f>
        <v>40.632000000000005</v>
      </c>
      <c r="F648" s="140">
        <f t="shared" si="10"/>
        <v>0.22414072251042136</v>
      </c>
    </row>
    <row r="649" spans="1:6" ht="15" customHeight="1" x14ac:dyDescent="0.25">
      <c r="A649" s="22">
        <v>42843</v>
      </c>
      <c r="B649" s="21">
        <v>84325322</v>
      </c>
      <c r="C649" s="5">
        <v>41.203832651588336</v>
      </c>
      <c r="D649">
        <v>21</v>
      </c>
      <c r="E649" s="65">
        <f>VLOOKUP(B649,'SKU List'!$A$6:$C$11,3,1)</f>
        <v>35.552999999999997</v>
      </c>
      <c r="F649" s="140">
        <f t="shared" si="10"/>
        <v>0.15894109221692512</v>
      </c>
    </row>
    <row r="650" spans="1:6" ht="15" customHeight="1" x14ac:dyDescent="0.25">
      <c r="A650" s="22">
        <v>42843</v>
      </c>
      <c r="B650" s="21" t="s">
        <v>35</v>
      </c>
      <c r="C650" s="5">
        <v>64.523696088637692</v>
      </c>
      <c r="D650">
        <v>41</v>
      </c>
      <c r="E650" s="65">
        <f>VLOOKUP(B650,'SKU List'!$A$6:$C$11,3,1)</f>
        <v>50.79</v>
      </c>
      <c r="F650" s="140">
        <f t="shared" si="10"/>
        <v>0.27040157685839128</v>
      </c>
    </row>
    <row r="651" spans="1:6" ht="15" customHeight="1" x14ac:dyDescent="0.25">
      <c r="A651" s="22">
        <v>42843</v>
      </c>
      <c r="B651" s="21" t="s">
        <v>36</v>
      </c>
      <c r="C651" s="5">
        <v>65.794856800099595</v>
      </c>
      <c r="D651">
        <v>34</v>
      </c>
      <c r="E651" s="65">
        <f>VLOOKUP(B651,'SKU List'!$A$6:$C$11,3,1)</f>
        <v>50.79</v>
      </c>
      <c r="F651" s="140">
        <f t="shared" si="10"/>
        <v>0.29542935223665279</v>
      </c>
    </row>
    <row r="652" spans="1:6" x14ac:dyDescent="0.25">
      <c r="A652" s="22">
        <v>42844</v>
      </c>
      <c r="B652" s="21" t="s">
        <v>41</v>
      </c>
      <c r="C652" s="5">
        <v>64.479496931518057</v>
      </c>
      <c r="D652">
        <v>42</v>
      </c>
      <c r="E652" s="65">
        <f>VLOOKUP(B652,'SKU List'!$A$6:$C$11,3,1)</f>
        <v>50.79</v>
      </c>
      <c r="F652" s="140">
        <f t="shared" si="10"/>
        <v>0.26953134340456897</v>
      </c>
    </row>
    <row r="653" spans="1:6" ht="15" customHeight="1" x14ac:dyDescent="0.25">
      <c r="A653" s="22">
        <v>42844</v>
      </c>
      <c r="B653" s="21" t="s">
        <v>33</v>
      </c>
      <c r="C653" s="5">
        <v>52.726246259309036</v>
      </c>
      <c r="D653">
        <v>25</v>
      </c>
      <c r="E653" s="65">
        <f>VLOOKUP(B653,'SKU List'!$A$6:$C$11,3,1)</f>
        <v>45.710999999999999</v>
      </c>
      <c r="F653" s="140">
        <f t="shared" si="10"/>
        <v>0.15346954254575568</v>
      </c>
    </row>
    <row r="654" spans="1:6" ht="15" customHeight="1" x14ac:dyDescent="0.25">
      <c r="A654" s="22">
        <v>42844</v>
      </c>
      <c r="B654" s="21" t="s">
        <v>34</v>
      </c>
      <c r="C654" s="5">
        <v>48.390077965037179</v>
      </c>
      <c r="D654">
        <v>41</v>
      </c>
      <c r="E654" s="65">
        <f>VLOOKUP(B654,'SKU List'!$A$6:$C$11,3,1)</f>
        <v>40.632000000000005</v>
      </c>
      <c r="F654" s="140">
        <f t="shared" si="10"/>
        <v>0.19093517338642382</v>
      </c>
    </row>
    <row r="655" spans="1:6" ht="15" customHeight="1" x14ac:dyDescent="0.25">
      <c r="A655" s="22">
        <v>42844</v>
      </c>
      <c r="B655" s="21">
        <v>84325322</v>
      </c>
      <c r="C655" s="5">
        <v>40.530445517963571</v>
      </c>
      <c r="D655">
        <v>19</v>
      </c>
      <c r="E655" s="65">
        <f>VLOOKUP(B655,'SKU List'!$A$6:$C$11,3,1)</f>
        <v>35.552999999999997</v>
      </c>
      <c r="F655" s="140">
        <f t="shared" si="10"/>
        <v>0.14000071774431339</v>
      </c>
    </row>
    <row r="656" spans="1:6" ht="15" customHeight="1" x14ac:dyDescent="0.25">
      <c r="A656" s="22">
        <v>42844</v>
      </c>
      <c r="B656" s="21" t="s">
        <v>35</v>
      </c>
      <c r="C656" s="5">
        <v>64.446649357052607</v>
      </c>
      <c r="D656">
        <v>37</v>
      </c>
      <c r="E656" s="65">
        <f>VLOOKUP(B656,'SKU List'!$A$6:$C$11,3,1)</f>
        <v>50.79</v>
      </c>
      <c r="F656" s="140">
        <f t="shared" si="10"/>
        <v>0.26888461029833843</v>
      </c>
    </row>
    <row r="657" spans="1:6" ht="15" customHeight="1" x14ac:dyDescent="0.25">
      <c r="A657" s="22">
        <v>42844</v>
      </c>
      <c r="B657" s="21" t="s">
        <v>36</v>
      </c>
      <c r="C657" s="5">
        <v>56.897046811569403</v>
      </c>
      <c r="D657">
        <v>38</v>
      </c>
      <c r="E657" s="65">
        <f>VLOOKUP(B657,'SKU List'!$A$6:$C$11,3,1)</f>
        <v>50.79</v>
      </c>
      <c r="F657" s="140">
        <f t="shared" si="10"/>
        <v>0.12024112643373507</v>
      </c>
    </row>
    <row r="658" spans="1:6" x14ac:dyDescent="0.25">
      <c r="A658" s="22">
        <v>42845</v>
      </c>
      <c r="B658" s="21" t="s">
        <v>41</v>
      </c>
      <c r="C658" s="5">
        <v>63.060387194022667</v>
      </c>
      <c r="D658">
        <v>41</v>
      </c>
      <c r="E658" s="65">
        <f>VLOOKUP(B658,'SKU List'!$A$6:$C$11,3,1)</f>
        <v>50.79</v>
      </c>
      <c r="F658" s="140">
        <f t="shared" si="10"/>
        <v>0.24159061220757369</v>
      </c>
    </row>
    <row r="659" spans="1:6" ht="15" customHeight="1" x14ac:dyDescent="0.25">
      <c r="A659" s="22">
        <v>42845</v>
      </c>
      <c r="B659" s="21" t="s">
        <v>33</v>
      </c>
      <c r="C659" s="5">
        <v>56.635169044253317</v>
      </c>
      <c r="D659">
        <v>29</v>
      </c>
      <c r="E659" s="65">
        <f>VLOOKUP(B659,'SKU List'!$A$6:$C$11,3,1)</f>
        <v>45.710999999999999</v>
      </c>
      <c r="F659" s="140">
        <f t="shared" si="10"/>
        <v>0.23898337477310316</v>
      </c>
    </row>
    <row r="660" spans="1:6" ht="15" customHeight="1" x14ac:dyDescent="0.25">
      <c r="A660" s="22">
        <v>42845</v>
      </c>
      <c r="B660" s="21" t="s">
        <v>34</v>
      </c>
      <c r="C660" s="5">
        <v>48.100744065812826</v>
      </c>
      <c r="D660">
        <v>37</v>
      </c>
      <c r="E660" s="65">
        <f>VLOOKUP(B660,'SKU List'!$A$6:$C$11,3,1)</f>
        <v>40.632000000000005</v>
      </c>
      <c r="F660" s="140">
        <f t="shared" si="10"/>
        <v>0.18381433514995127</v>
      </c>
    </row>
    <row r="661" spans="1:6" ht="15" customHeight="1" x14ac:dyDescent="0.25">
      <c r="A661" s="22">
        <v>42845</v>
      </c>
      <c r="B661" s="21">
        <v>84325322</v>
      </c>
      <c r="C661" s="5">
        <v>43.010620449103371</v>
      </c>
      <c r="D661">
        <v>19</v>
      </c>
      <c r="E661" s="65">
        <f>VLOOKUP(B661,'SKU List'!$A$6:$C$11,3,1)</f>
        <v>35.552999999999997</v>
      </c>
      <c r="F661" s="140">
        <f t="shared" si="10"/>
        <v>0.20976065167787175</v>
      </c>
    </row>
    <row r="662" spans="1:6" ht="15" customHeight="1" x14ac:dyDescent="0.25">
      <c r="A662" s="22">
        <v>42845</v>
      </c>
      <c r="B662" s="21" t="s">
        <v>35</v>
      </c>
      <c r="C662" s="5">
        <v>63.731479473516224</v>
      </c>
      <c r="D662">
        <v>42</v>
      </c>
      <c r="E662" s="65">
        <f>VLOOKUP(B662,'SKU List'!$A$6:$C$11,3,1)</f>
        <v>50.79</v>
      </c>
      <c r="F662" s="140">
        <f t="shared" si="10"/>
        <v>0.25480369115015211</v>
      </c>
    </row>
    <row r="663" spans="1:6" ht="15" customHeight="1" x14ac:dyDescent="0.25">
      <c r="A663" s="22">
        <v>42845</v>
      </c>
      <c r="B663" s="21" t="s">
        <v>36</v>
      </c>
      <c r="C663" s="5">
        <v>64.67909476358156</v>
      </c>
      <c r="D663">
        <v>34</v>
      </c>
      <c r="E663" s="65">
        <f>VLOOKUP(B663,'SKU List'!$A$6:$C$11,3,1)</f>
        <v>50.79</v>
      </c>
      <c r="F663" s="140">
        <f t="shared" si="10"/>
        <v>0.27346120818235009</v>
      </c>
    </row>
    <row r="664" spans="1:6" x14ac:dyDescent="0.25">
      <c r="A664" s="22">
        <v>42846</v>
      </c>
      <c r="B664" s="21" t="s">
        <v>41</v>
      </c>
      <c r="C664" s="5">
        <v>60.335869178652977</v>
      </c>
      <c r="D664">
        <v>37</v>
      </c>
      <c r="E664" s="65">
        <f>VLOOKUP(B664,'SKU List'!$A$6:$C$11,3,1)</f>
        <v>50.79</v>
      </c>
      <c r="F664" s="140">
        <f t="shared" si="10"/>
        <v>0.18794780820344514</v>
      </c>
    </row>
    <row r="665" spans="1:6" ht="15" customHeight="1" x14ac:dyDescent="0.25">
      <c r="A665" s="22">
        <v>42846</v>
      </c>
      <c r="B665" s="21" t="s">
        <v>33</v>
      </c>
      <c r="C665" s="5">
        <v>57.73895410787032</v>
      </c>
      <c r="D665">
        <v>29</v>
      </c>
      <c r="E665" s="65">
        <f>VLOOKUP(B665,'SKU List'!$A$6:$C$11,3,1)</f>
        <v>45.710999999999999</v>
      </c>
      <c r="F665" s="140">
        <f t="shared" si="10"/>
        <v>0.26313040860778197</v>
      </c>
    </row>
    <row r="666" spans="1:6" ht="15" customHeight="1" x14ac:dyDescent="0.25">
      <c r="A666" s="22">
        <v>42846</v>
      </c>
      <c r="B666" s="21" t="s">
        <v>34</v>
      </c>
      <c r="C666" s="5">
        <v>49.52196474171685</v>
      </c>
      <c r="D666">
        <v>37</v>
      </c>
      <c r="E666" s="65">
        <f>VLOOKUP(B666,'SKU List'!$A$6:$C$11,3,1)</f>
        <v>40.632000000000005</v>
      </c>
      <c r="F666" s="140">
        <f t="shared" si="10"/>
        <v>0.21879220175518913</v>
      </c>
    </row>
    <row r="667" spans="1:6" ht="15" customHeight="1" x14ac:dyDescent="0.25">
      <c r="A667" s="22">
        <v>42846</v>
      </c>
      <c r="B667" s="21">
        <v>84325322</v>
      </c>
      <c r="C667" s="5">
        <v>44.675824149009046</v>
      </c>
      <c r="D667">
        <v>24</v>
      </c>
      <c r="E667" s="65">
        <f>VLOOKUP(B667,'SKU List'!$A$6:$C$11,3,1)</f>
        <v>35.552999999999997</v>
      </c>
      <c r="F667" s="140">
        <f t="shared" si="10"/>
        <v>0.25659787216294122</v>
      </c>
    </row>
    <row r="668" spans="1:6" ht="15" customHeight="1" x14ac:dyDescent="0.25">
      <c r="A668" s="22">
        <v>42846</v>
      </c>
      <c r="B668" s="21" t="s">
        <v>35</v>
      </c>
      <c r="C668" s="5">
        <v>60.415135373960531</v>
      </c>
      <c r="D668">
        <v>39</v>
      </c>
      <c r="E668" s="65">
        <f>VLOOKUP(B668,'SKU List'!$A$6:$C$11,3,1)</f>
        <v>50.79</v>
      </c>
      <c r="F668" s="140">
        <f t="shared" si="10"/>
        <v>0.18950847359638773</v>
      </c>
    </row>
    <row r="669" spans="1:6" ht="15" customHeight="1" x14ac:dyDescent="0.25">
      <c r="A669" s="22">
        <v>42846</v>
      </c>
      <c r="B669" s="21" t="s">
        <v>36</v>
      </c>
      <c r="C669" s="5">
        <v>61.579525975526074</v>
      </c>
      <c r="D669">
        <v>34</v>
      </c>
      <c r="E669" s="65">
        <f>VLOOKUP(B669,'SKU List'!$A$6:$C$11,3,1)</f>
        <v>50.79</v>
      </c>
      <c r="F669" s="140">
        <f t="shared" si="10"/>
        <v>0.21243406134132853</v>
      </c>
    </row>
    <row r="670" spans="1:6" x14ac:dyDescent="0.25">
      <c r="A670" s="22">
        <v>42847</v>
      </c>
      <c r="B670" s="21" t="s">
        <v>41</v>
      </c>
      <c r="C670" s="5">
        <v>57.623224955610652</v>
      </c>
      <c r="D670">
        <v>35</v>
      </c>
      <c r="E670" s="65">
        <f>VLOOKUP(B670,'SKU List'!$A$6:$C$11,3,1)</f>
        <v>50.79</v>
      </c>
      <c r="F670" s="140">
        <f t="shared" si="10"/>
        <v>0.13453878628884924</v>
      </c>
    </row>
    <row r="671" spans="1:6" ht="15" customHeight="1" x14ac:dyDescent="0.25">
      <c r="A671" s="22">
        <v>42847</v>
      </c>
      <c r="B671" s="21" t="s">
        <v>33</v>
      </c>
      <c r="C671" s="5">
        <v>58.962121009057036</v>
      </c>
      <c r="D671">
        <v>30</v>
      </c>
      <c r="E671" s="65">
        <f>VLOOKUP(B671,'SKU List'!$A$6:$C$11,3,1)</f>
        <v>45.710999999999999</v>
      </c>
      <c r="F671" s="140">
        <f t="shared" si="10"/>
        <v>0.28988910785274963</v>
      </c>
    </row>
    <row r="672" spans="1:6" ht="15" customHeight="1" x14ac:dyDescent="0.25">
      <c r="A672" s="22">
        <v>42847</v>
      </c>
      <c r="B672" s="21" t="s">
        <v>34</v>
      </c>
      <c r="C672" s="5">
        <v>52.400325069229403</v>
      </c>
      <c r="D672">
        <v>47</v>
      </c>
      <c r="E672" s="65">
        <f>VLOOKUP(B672,'SKU List'!$A$6:$C$11,3,1)</f>
        <v>40.632000000000005</v>
      </c>
      <c r="F672" s="140">
        <f t="shared" si="10"/>
        <v>0.28963194204640175</v>
      </c>
    </row>
    <row r="673" spans="1:6" ht="15" customHeight="1" x14ac:dyDescent="0.25">
      <c r="A673" s="22">
        <v>42847</v>
      </c>
      <c r="B673" s="21">
        <v>84325322</v>
      </c>
      <c r="C673" s="5">
        <v>42.422296551390495</v>
      </c>
      <c r="D673">
        <v>20</v>
      </c>
      <c r="E673" s="65">
        <f>VLOOKUP(B673,'SKU List'!$A$6:$C$11,3,1)</f>
        <v>35.552999999999997</v>
      </c>
      <c r="F673" s="140">
        <f t="shared" si="10"/>
        <v>0.19321285268164426</v>
      </c>
    </row>
    <row r="674" spans="1:6" ht="15" customHeight="1" x14ac:dyDescent="0.25">
      <c r="A674" s="22">
        <v>42847</v>
      </c>
      <c r="B674" s="21" t="s">
        <v>35</v>
      </c>
      <c r="C674" s="5">
        <v>57.333193728695768</v>
      </c>
      <c r="D674">
        <v>36</v>
      </c>
      <c r="E674" s="65">
        <f>VLOOKUP(B674,'SKU List'!$A$6:$C$11,3,1)</f>
        <v>50.79</v>
      </c>
      <c r="F674" s="140">
        <f t="shared" si="10"/>
        <v>0.12882838607394703</v>
      </c>
    </row>
    <row r="675" spans="1:6" ht="15" customHeight="1" x14ac:dyDescent="0.25">
      <c r="A675" s="22">
        <v>42847</v>
      </c>
      <c r="B675" s="21" t="s">
        <v>36</v>
      </c>
      <c r="C675" s="5">
        <v>59.514051168954516</v>
      </c>
      <c r="D675">
        <v>39</v>
      </c>
      <c r="E675" s="65">
        <f>VLOOKUP(B675,'SKU List'!$A$6:$C$11,3,1)</f>
        <v>50.79</v>
      </c>
      <c r="F675" s="140">
        <f t="shared" si="10"/>
        <v>0.17176710314933091</v>
      </c>
    </row>
    <row r="676" spans="1:6" x14ac:dyDescent="0.25">
      <c r="A676" s="22">
        <v>42848</v>
      </c>
      <c r="B676" s="21" t="s">
        <v>41</v>
      </c>
      <c r="C676" s="5">
        <v>62.438627532600876</v>
      </c>
      <c r="D676">
        <v>37</v>
      </c>
      <c r="E676" s="65">
        <f>VLOOKUP(B676,'SKU List'!$A$6:$C$11,3,1)</f>
        <v>50.79</v>
      </c>
      <c r="F676" s="140">
        <f t="shared" si="10"/>
        <v>0.2293488389958826</v>
      </c>
    </row>
    <row r="677" spans="1:6" ht="15" customHeight="1" x14ac:dyDescent="0.25">
      <c r="A677" s="22">
        <v>42848</v>
      </c>
      <c r="B677" s="21" t="s">
        <v>33</v>
      </c>
      <c r="C677" s="5">
        <v>51.467722841826713</v>
      </c>
      <c r="D677">
        <v>31</v>
      </c>
      <c r="E677" s="65">
        <f>VLOOKUP(B677,'SKU List'!$A$6:$C$11,3,1)</f>
        <v>45.710999999999999</v>
      </c>
      <c r="F677" s="140">
        <f t="shared" si="10"/>
        <v>0.12593736391299065</v>
      </c>
    </row>
    <row r="678" spans="1:6" ht="15" customHeight="1" x14ac:dyDescent="0.25">
      <c r="A678" s="22">
        <v>42848</v>
      </c>
      <c r="B678" s="21" t="s">
        <v>34</v>
      </c>
      <c r="C678" s="5">
        <v>50.605877186671975</v>
      </c>
      <c r="D678">
        <v>46</v>
      </c>
      <c r="E678" s="65">
        <f>VLOOKUP(B678,'SKU List'!$A$6:$C$11,3,1)</f>
        <v>40.632000000000005</v>
      </c>
      <c r="F678" s="140">
        <f t="shared" si="10"/>
        <v>0.24546852694112939</v>
      </c>
    </row>
    <row r="679" spans="1:6" ht="15" customHeight="1" x14ac:dyDescent="0.25">
      <c r="A679" s="22">
        <v>42848</v>
      </c>
      <c r="B679" s="21">
        <v>84325322</v>
      </c>
      <c r="C679" s="5">
        <v>45.596586913977433</v>
      </c>
      <c r="D679">
        <v>19</v>
      </c>
      <c r="E679" s="65">
        <f>VLOOKUP(B679,'SKU List'!$A$6:$C$11,3,1)</f>
        <v>35.552999999999997</v>
      </c>
      <c r="F679" s="140">
        <f t="shared" si="10"/>
        <v>0.28249618636901064</v>
      </c>
    </row>
    <row r="680" spans="1:6" ht="15" customHeight="1" x14ac:dyDescent="0.25">
      <c r="A680" s="22">
        <v>42848</v>
      </c>
      <c r="B680" s="21" t="s">
        <v>35</v>
      </c>
      <c r="C680" s="5">
        <v>62.86811492122802</v>
      </c>
      <c r="D680">
        <v>44</v>
      </c>
      <c r="E680" s="65">
        <f>VLOOKUP(B680,'SKU List'!$A$6:$C$11,3,1)</f>
        <v>50.79</v>
      </c>
      <c r="F680" s="140">
        <f t="shared" si="10"/>
        <v>0.2378049797445958</v>
      </c>
    </row>
    <row r="681" spans="1:6" ht="15" customHeight="1" x14ac:dyDescent="0.25">
      <c r="A681" s="22">
        <v>42848</v>
      </c>
      <c r="B681" s="21" t="s">
        <v>36</v>
      </c>
      <c r="C681" s="5">
        <v>65.73316588420596</v>
      </c>
      <c r="D681">
        <v>43</v>
      </c>
      <c r="E681" s="65">
        <f>VLOOKUP(B681,'SKU List'!$A$6:$C$11,3,1)</f>
        <v>50.79</v>
      </c>
      <c r="F681" s="140">
        <f t="shared" si="10"/>
        <v>0.2942147250286663</v>
      </c>
    </row>
    <row r="682" spans="1:6" x14ac:dyDescent="0.25">
      <c r="A682" s="22">
        <v>42849</v>
      </c>
      <c r="B682" s="21" t="s">
        <v>41</v>
      </c>
      <c r="C682" s="5">
        <v>63.570279209020363</v>
      </c>
      <c r="D682">
        <v>34</v>
      </c>
      <c r="E682" s="65">
        <f>VLOOKUP(B682,'SKU List'!$A$6:$C$11,3,1)</f>
        <v>50.79</v>
      </c>
      <c r="F682" s="140">
        <f t="shared" si="10"/>
        <v>0.2516298328218225</v>
      </c>
    </row>
    <row r="683" spans="1:6" ht="15" customHeight="1" x14ac:dyDescent="0.25">
      <c r="A683" s="22">
        <v>42849</v>
      </c>
      <c r="B683" s="21" t="s">
        <v>33</v>
      </c>
      <c r="C683" s="5">
        <v>58.29341078753243</v>
      </c>
      <c r="D683">
        <v>28</v>
      </c>
      <c r="E683" s="65">
        <f>VLOOKUP(B683,'SKU List'!$A$6:$C$11,3,1)</f>
        <v>45.710999999999999</v>
      </c>
      <c r="F683" s="140">
        <f t="shared" si="10"/>
        <v>0.27526002029123037</v>
      </c>
    </row>
    <row r="684" spans="1:6" ht="15" customHeight="1" x14ac:dyDescent="0.25">
      <c r="A684" s="22">
        <v>42849</v>
      </c>
      <c r="B684" s="21" t="s">
        <v>34</v>
      </c>
      <c r="C684" s="5">
        <v>45.867538117795483</v>
      </c>
      <c r="D684">
        <v>38</v>
      </c>
      <c r="E684" s="65">
        <f>VLOOKUP(B684,'SKU List'!$A$6:$C$11,3,1)</f>
        <v>40.632000000000005</v>
      </c>
      <c r="F684" s="140">
        <f t="shared" si="10"/>
        <v>0.12885258214696491</v>
      </c>
    </row>
    <row r="685" spans="1:6" ht="15" customHeight="1" x14ac:dyDescent="0.25">
      <c r="A685" s="22">
        <v>42849</v>
      </c>
      <c r="B685" s="21">
        <v>84325322</v>
      </c>
      <c r="C685" s="5">
        <v>44.088773778168573</v>
      </c>
      <c r="D685">
        <v>24</v>
      </c>
      <c r="E685" s="65">
        <f>VLOOKUP(B685,'SKU List'!$A$6:$C$11,3,1)</f>
        <v>35.552999999999997</v>
      </c>
      <c r="F685" s="140">
        <f t="shared" si="10"/>
        <v>0.24008589368459979</v>
      </c>
    </row>
    <row r="686" spans="1:6" ht="15" customHeight="1" x14ac:dyDescent="0.25">
      <c r="A686" s="22">
        <v>42849</v>
      </c>
      <c r="B686" s="21" t="s">
        <v>35</v>
      </c>
      <c r="C686" s="5">
        <v>58.231705753920856</v>
      </c>
      <c r="D686">
        <v>38</v>
      </c>
      <c r="E686" s="65">
        <f>VLOOKUP(B686,'SKU List'!$A$6:$C$11,3,1)</f>
        <v>50.79</v>
      </c>
      <c r="F686" s="140">
        <f t="shared" si="10"/>
        <v>0.14651911309157034</v>
      </c>
    </row>
    <row r="687" spans="1:6" ht="15" customHeight="1" x14ac:dyDescent="0.25">
      <c r="A687" s="22">
        <v>42849</v>
      </c>
      <c r="B687" s="21" t="s">
        <v>36</v>
      </c>
      <c r="C687" s="5">
        <v>59.942997578302332</v>
      </c>
      <c r="D687">
        <v>39</v>
      </c>
      <c r="E687" s="65">
        <f>VLOOKUP(B687,'SKU List'!$A$6:$C$11,3,1)</f>
        <v>50.79</v>
      </c>
      <c r="F687" s="140">
        <f t="shared" si="10"/>
        <v>0.18021259260292052</v>
      </c>
    </row>
    <row r="688" spans="1:6" x14ac:dyDescent="0.25">
      <c r="A688" s="22">
        <v>42850</v>
      </c>
      <c r="B688" s="21" t="s">
        <v>41</v>
      </c>
      <c r="C688" s="5">
        <v>61.642952922980157</v>
      </c>
      <c r="D688">
        <v>43</v>
      </c>
      <c r="E688" s="65">
        <f>VLOOKUP(B688,'SKU List'!$A$6:$C$11,3,1)</f>
        <v>50.79</v>
      </c>
      <c r="F688" s="140">
        <f t="shared" si="10"/>
        <v>0.2136828691273904</v>
      </c>
    </row>
    <row r="689" spans="1:6" ht="15" customHeight="1" x14ac:dyDescent="0.25">
      <c r="A689" s="22">
        <v>42850</v>
      </c>
      <c r="B689" s="21" t="s">
        <v>33</v>
      </c>
      <c r="C689" s="5">
        <v>50.310519888277248</v>
      </c>
      <c r="D689">
        <v>29</v>
      </c>
      <c r="E689" s="65">
        <f>VLOOKUP(B689,'SKU List'!$A$6:$C$11,3,1)</f>
        <v>45.710999999999999</v>
      </c>
      <c r="F689" s="140">
        <f t="shared" si="10"/>
        <v>0.10062172974289012</v>
      </c>
    </row>
    <row r="690" spans="1:6" ht="15" customHeight="1" x14ac:dyDescent="0.25">
      <c r="A690" s="22">
        <v>42850</v>
      </c>
      <c r="B690" s="21" t="s">
        <v>34</v>
      </c>
      <c r="C690" s="5">
        <v>50.637311409464388</v>
      </c>
      <c r="D690">
        <v>37</v>
      </c>
      <c r="E690" s="65">
        <f>VLOOKUP(B690,'SKU List'!$A$6:$C$11,3,1)</f>
        <v>40.632000000000005</v>
      </c>
      <c r="F690" s="140">
        <f t="shared" si="10"/>
        <v>0.24624215912247446</v>
      </c>
    </row>
    <row r="691" spans="1:6" ht="15" customHeight="1" x14ac:dyDescent="0.25">
      <c r="A691" s="22">
        <v>42850</v>
      </c>
      <c r="B691" s="21">
        <v>84325322</v>
      </c>
      <c r="C691" s="5">
        <v>41.236956457199597</v>
      </c>
      <c r="D691">
        <v>22</v>
      </c>
      <c r="E691" s="65">
        <f>VLOOKUP(B691,'SKU List'!$A$6:$C$11,3,1)</f>
        <v>35.552999999999997</v>
      </c>
      <c r="F691" s="140">
        <f t="shared" si="10"/>
        <v>0.15987276621381036</v>
      </c>
    </row>
    <row r="692" spans="1:6" ht="15" customHeight="1" x14ac:dyDescent="0.25">
      <c r="A692" s="22">
        <v>42850</v>
      </c>
      <c r="B692" s="21" t="s">
        <v>35</v>
      </c>
      <c r="C692" s="5">
        <v>57.354438042495957</v>
      </c>
      <c r="D692">
        <v>44</v>
      </c>
      <c r="E692" s="65">
        <f>VLOOKUP(B692,'SKU List'!$A$6:$C$11,3,1)</f>
        <v>50.79</v>
      </c>
      <c r="F692" s="140">
        <f t="shared" si="10"/>
        <v>0.12924666356558295</v>
      </c>
    </row>
    <row r="693" spans="1:6" ht="15" customHeight="1" x14ac:dyDescent="0.25">
      <c r="A693" s="22">
        <v>42850</v>
      </c>
      <c r="B693" s="21" t="s">
        <v>36</v>
      </c>
      <c r="C693" s="5">
        <v>56.300123865897163</v>
      </c>
      <c r="D693">
        <v>38</v>
      </c>
      <c r="E693" s="65">
        <f>VLOOKUP(B693,'SKU List'!$A$6:$C$11,3,1)</f>
        <v>50.79</v>
      </c>
      <c r="F693" s="140">
        <f t="shared" si="10"/>
        <v>0.10848836121081244</v>
      </c>
    </row>
    <row r="694" spans="1:6" x14ac:dyDescent="0.25">
      <c r="A694" s="22">
        <v>42851</v>
      </c>
      <c r="B694" s="21" t="s">
        <v>41</v>
      </c>
      <c r="C694" s="5">
        <v>64.944307583674387</v>
      </c>
      <c r="D694">
        <v>36</v>
      </c>
      <c r="E694" s="65">
        <f>VLOOKUP(B694,'SKU List'!$A$6:$C$11,3,1)</f>
        <v>50.79</v>
      </c>
      <c r="F694" s="140">
        <f t="shared" si="10"/>
        <v>0.2786829608914036</v>
      </c>
    </row>
    <row r="695" spans="1:6" ht="15" customHeight="1" x14ac:dyDescent="0.25">
      <c r="A695" s="22">
        <v>42851</v>
      </c>
      <c r="B695" s="21" t="s">
        <v>33</v>
      </c>
      <c r="C695" s="5">
        <v>54.879336557365399</v>
      </c>
      <c r="D695">
        <v>29</v>
      </c>
      <c r="E695" s="65">
        <f>VLOOKUP(B695,'SKU List'!$A$6:$C$11,3,1)</f>
        <v>45.710999999999999</v>
      </c>
      <c r="F695" s="140">
        <f t="shared" si="10"/>
        <v>0.20057177828893266</v>
      </c>
    </row>
    <row r="696" spans="1:6" ht="15" customHeight="1" x14ac:dyDescent="0.25">
      <c r="A696" s="22">
        <v>42851</v>
      </c>
      <c r="B696" s="21" t="s">
        <v>34</v>
      </c>
      <c r="C696" s="5">
        <v>46.594518335209415</v>
      </c>
      <c r="D696">
        <v>35</v>
      </c>
      <c r="E696" s="65">
        <f>VLOOKUP(B696,'SKU List'!$A$6:$C$11,3,1)</f>
        <v>40.632000000000005</v>
      </c>
      <c r="F696" s="140">
        <f t="shared" si="10"/>
        <v>0.1467443969090719</v>
      </c>
    </row>
    <row r="697" spans="1:6" ht="15" customHeight="1" x14ac:dyDescent="0.25">
      <c r="A697" s="22">
        <v>42851</v>
      </c>
      <c r="B697" s="21">
        <v>84325322</v>
      </c>
      <c r="C697" s="5">
        <v>40.017410191918366</v>
      </c>
      <c r="D697">
        <v>24</v>
      </c>
      <c r="E697" s="65">
        <f>VLOOKUP(B697,'SKU List'!$A$6:$C$11,3,1)</f>
        <v>35.552999999999997</v>
      </c>
      <c r="F697" s="140">
        <f t="shared" si="10"/>
        <v>0.12557056203185016</v>
      </c>
    </row>
    <row r="698" spans="1:6" ht="15" customHeight="1" x14ac:dyDescent="0.25">
      <c r="A698" s="22">
        <v>42851</v>
      </c>
      <c r="B698" s="21" t="s">
        <v>35</v>
      </c>
      <c r="C698" s="5">
        <v>59.205074809909426</v>
      </c>
      <c r="D698">
        <v>41</v>
      </c>
      <c r="E698" s="65">
        <f>VLOOKUP(B698,'SKU List'!$A$6:$C$11,3,1)</f>
        <v>50.79</v>
      </c>
      <c r="F698" s="140">
        <f t="shared" si="10"/>
        <v>0.16568369383558629</v>
      </c>
    </row>
    <row r="699" spans="1:6" ht="15" customHeight="1" x14ac:dyDescent="0.25">
      <c r="A699" s="22">
        <v>42851</v>
      </c>
      <c r="B699" s="21" t="s">
        <v>36</v>
      </c>
      <c r="C699" s="5">
        <v>55.941224636107869</v>
      </c>
      <c r="D699">
        <v>40</v>
      </c>
      <c r="E699" s="65">
        <f>VLOOKUP(B699,'SKU List'!$A$6:$C$11,3,1)</f>
        <v>50.79</v>
      </c>
      <c r="F699" s="140">
        <f t="shared" si="10"/>
        <v>0.10142202473140126</v>
      </c>
    </row>
    <row r="700" spans="1:6" x14ac:dyDescent="0.25">
      <c r="A700" s="22">
        <v>42852</v>
      </c>
      <c r="B700" s="21" t="s">
        <v>41</v>
      </c>
      <c r="C700" s="5">
        <v>63.109259886764626</v>
      </c>
      <c r="D700">
        <v>38</v>
      </c>
      <c r="E700" s="65">
        <f>VLOOKUP(B700,'SKU List'!$A$6:$C$11,3,1)</f>
        <v>50.79</v>
      </c>
      <c r="F700" s="140">
        <f t="shared" si="10"/>
        <v>0.24255286250767133</v>
      </c>
    </row>
    <row r="701" spans="1:6" ht="15" customHeight="1" x14ac:dyDescent="0.25">
      <c r="A701" s="22">
        <v>42852</v>
      </c>
      <c r="B701" s="21" t="s">
        <v>33</v>
      </c>
      <c r="C701" s="5">
        <v>56.435825892750294</v>
      </c>
      <c r="D701">
        <v>25</v>
      </c>
      <c r="E701" s="65">
        <f>VLOOKUP(B701,'SKU List'!$A$6:$C$11,3,1)</f>
        <v>45.710999999999999</v>
      </c>
      <c r="F701" s="140">
        <f t="shared" si="10"/>
        <v>0.23462242989106116</v>
      </c>
    </row>
    <row r="702" spans="1:6" ht="15" customHeight="1" x14ac:dyDescent="0.25">
      <c r="A702" s="22">
        <v>42852</v>
      </c>
      <c r="B702" s="21" t="s">
        <v>34</v>
      </c>
      <c r="C702" s="5">
        <v>50.192380567109758</v>
      </c>
      <c r="D702">
        <v>44</v>
      </c>
      <c r="E702" s="65">
        <f>VLOOKUP(B702,'SKU List'!$A$6:$C$11,3,1)</f>
        <v>40.632000000000005</v>
      </c>
      <c r="F702" s="140">
        <f t="shared" si="10"/>
        <v>0.23529190212418172</v>
      </c>
    </row>
    <row r="703" spans="1:6" ht="15" customHeight="1" x14ac:dyDescent="0.25">
      <c r="A703" s="22">
        <v>42852</v>
      </c>
      <c r="B703" s="21">
        <v>84325322</v>
      </c>
      <c r="C703" s="5">
        <v>40.810263305600024</v>
      </c>
      <c r="D703">
        <v>20</v>
      </c>
      <c r="E703" s="65">
        <f>VLOOKUP(B703,'SKU List'!$A$6:$C$11,3,1)</f>
        <v>35.552999999999997</v>
      </c>
      <c r="F703" s="140">
        <f t="shared" si="10"/>
        <v>0.14787115870953302</v>
      </c>
    </row>
    <row r="704" spans="1:6" ht="15" customHeight="1" x14ac:dyDescent="0.25">
      <c r="A704" s="22">
        <v>42852</v>
      </c>
      <c r="B704" s="21" t="s">
        <v>35</v>
      </c>
      <c r="C704" s="5">
        <v>59.975280735287853</v>
      </c>
      <c r="D704">
        <v>39</v>
      </c>
      <c r="E704" s="65">
        <f>VLOOKUP(B704,'SKU List'!$A$6:$C$11,3,1)</f>
        <v>50.79</v>
      </c>
      <c r="F704" s="140">
        <f t="shared" si="10"/>
        <v>0.18084821294128478</v>
      </c>
    </row>
    <row r="705" spans="1:6" ht="15" customHeight="1" x14ac:dyDescent="0.25">
      <c r="A705" s="22">
        <v>42852</v>
      </c>
      <c r="B705" s="21" t="s">
        <v>36</v>
      </c>
      <c r="C705" s="5">
        <v>56.260863275673778</v>
      </c>
      <c r="D705">
        <v>43</v>
      </c>
      <c r="E705" s="65">
        <f>VLOOKUP(B705,'SKU List'!$A$6:$C$11,3,1)</f>
        <v>50.79</v>
      </c>
      <c r="F705" s="140">
        <f t="shared" si="10"/>
        <v>0.10771536278152744</v>
      </c>
    </row>
    <row r="706" spans="1:6" x14ac:dyDescent="0.25">
      <c r="A706" s="22">
        <v>42853</v>
      </c>
      <c r="B706" s="21" t="s">
        <v>41</v>
      </c>
      <c r="C706" s="5">
        <v>61.701243292614862</v>
      </c>
      <c r="D706">
        <v>36</v>
      </c>
      <c r="E706" s="65">
        <f>VLOOKUP(B706,'SKU List'!$A$6:$C$11,3,1)</f>
        <v>50.79</v>
      </c>
      <c r="F706" s="140">
        <f t="shared" si="10"/>
        <v>0.21483054326865256</v>
      </c>
    </row>
    <row r="707" spans="1:6" ht="15" customHeight="1" x14ac:dyDescent="0.25">
      <c r="A707" s="22">
        <v>42853</v>
      </c>
      <c r="B707" s="21" t="s">
        <v>33</v>
      </c>
      <c r="C707" s="5">
        <v>51.290585113827717</v>
      </c>
      <c r="D707">
        <v>32</v>
      </c>
      <c r="E707" s="65">
        <f>VLOOKUP(B707,'SKU List'!$A$6:$C$11,3,1)</f>
        <v>45.710999999999999</v>
      </c>
      <c r="F707" s="140">
        <f t="shared" si="10"/>
        <v>0.1220621975854328</v>
      </c>
    </row>
    <row r="708" spans="1:6" ht="15" customHeight="1" x14ac:dyDescent="0.25">
      <c r="A708" s="22">
        <v>42853</v>
      </c>
      <c r="B708" s="21" t="s">
        <v>34</v>
      </c>
      <c r="C708" s="5">
        <v>50.776127573888651</v>
      </c>
      <c r="D708">
        <v>37</v>
      </c>
      <c r="E708" s="65">
        <f>VLOOKUP(B708,'SKU List'!$A$6:$C$11,3,1)</f>
        <v>40.632000000000005</v>
      </c>
      <c r="F708" s="140">
        <f t="shared" si="10"/>
        <v>0.24965858372437105</v>
      </c>
    </row>
    <row r="709" spans="1:6" ht="15" customHeight="1" x14ac:dyDescent="0.25">
      <c r="A709" s="22">
        <v>42853</v>
      </c>
      <c r="B709" s="21">
        <v>84325322</v>
      </c>
      <c r="C709" s="5">
        <v>46.194167944922206</v>
      </c>
      <c r="D709">
        <v>23</v>
      </c>
      <c r="E709" s="65">
        <f>VLOOKUP(B709,'SKU List'!$A$6:$C$11,3,1)</f>
        <v>35.552999999999997</v>
      </c>
      <c r="F709" s="140">
        <f t="shared" ref="F709:F772" si="11">(C709-E709)/E709</f>
        <v>0.29930436095188057</v>
      </c>
    </row>
    <row r="710" spans="1:6" ht="15" customHeight="1" x14ac:dyDescent="0.25">
      <c r="A710" s="22">
        <v>42853</v>
      </c>
      <c r="B710" s="21" t="s">
        <v>35</v>
      </c>
      <c r="C710" s="5">
        <v>62.993349477944989</v>
      </c>
      <c r="D710">
        <v>40</v>
      </c>
      <c r="E710" s="65">
        <f>VLOOKUP(B710,'SKU List'!$A$6:$C$11,3,1)</f>
        <v>50.79</v>
      </c>
      <c r="F710" s="140">
        <f t="shared" si="11"/>
        <v>0.24027071230448888</v>
      </c>
    </row>
    <row r="711" spans="1:6" ht="15" customHeight="1" x14ac:dyDescent="0.25">
      <c r="A711" s="22">
        <v>42853</v>
      </c>
      <c r="B711" s="21" t="s">
        <v>36</v>
      </c>
      <c r="C711" s="5">
        <v>62.227725887504299</v>
      </c>
      <c r="D711">
        <v>34</v>
      </c>
      <c r="E711" s="65">
        <f>VLOOKUP(B711,'SKU List'!$A$6:$C$11,3,1)</f>
        <v>50.79</v>
      </c>
      <c r="F711" s="140">
        <f t="shared" si="11"/>
        <v>0.22519641440252608</v>
      </c>
    </row>
    <row r="712" spans="1:6" x14ac:dyDescent="0.25">
      <c r="A712" s="22">
        <v>42854</v>
      </c>
      <c r="B712" s="21" t="s">
        <v>41</v>
      </c>
      <c r="C712" s="5">
        <v>61.196612323730676</v>
      </c>
      <c r="D712">
        <v>37</v>
      </c>
      <c r="E712" s="65">
        <f>VLOOKUP(B712,'SKU List'!$A$6:$C$11,3,1)</f>
        <v>50.79</v>
      </c>
      <c r="F712" s="140">
        <f t="shared" si="11"/>
        <v>0.20489490694488438</v>
      </c>
    </row>
    <row r="713" spans="1:6" ht="15" customHeight="1" x14ac:dyDescent="0.25">
      <c r="A713" s="22">
        <v>42854</v>
      </c>
      <c r="B713" s="21" t="s">
        <v>33</v>
      </c>
      <c r="C713" s="5">
        <v>52.740296282722767</v>
      </c>
      <c r="D713">
        <v>26</v>
      </c>
      <c r="E713" s="65">
        <f>VLOOKUP(B713,'SKU List'!$A$6:$C$11,3,1)</f>
        <v>45.710999999999999</v>
      </c>
      <c r="F713" s="140">
        <f t="shared" si="11"/>
        <v>0.15377690889988774</v>
      </c>
    </row>
    <row r="714" spans="1:6" ht="15" customHeight="1" x14ac:dyDescent="0.25">
      <c r="A714" s="22">
        <v>42854</v>
      </c>
      <c r="B714" s="21" t="s">
        <v>34</v>
      </c>
      <c r="C714" s="5">
        <v>49.243853357573315</v>
      </c>
      <c r="D714">
        <v>42</v>
      </c>
      <c r="E714" s="65">
        <f>VLOOKUP(B714,'SKU List'!$A$6:$C$11,3,1)</f>
        <v>40.632000000000005</v>
      </c>
      <c r="F714" s="140">
        <f t="shared" si="11"/>
        <v>0.21194756245258192</v>
      </c>
    </row>
    <row r="715" spans="1:6" ht="15" customHeight="1" x14ac:dyDescent="0.25">
      <c r="A715" s="22">
        <v>42854</v>
      </c>
      <c r="B715" s="21">
        <v>84325322</v>
      </c>
      <c r="C715" s="5">
        <v>39.528581410421275</v>
      </c>
      <c r="D715">
        <v>23</v>
      </c>
      <c r="E715" s="65">
        <f>VLOOKUP(B715,'SKU List'!$A$6:$C$11,3,1)</f>
        <v>35.552999999999997</v>
      </c>
      <c r="F715" s="140">
        <f t="shared" si="11"/>
        <v>0.11182126432147155</v>
      </c>
    </row>
    <row r="716" spans="1:6" ht="15" customHeight="1" x14ac:dyDescent="0.25">
      <c r="A716" s="22">
        <v>42854</v>
      </c>
      <c r="B716" s="21" t="s">
        <v>35</v>
      </c>
      <c r="C716" s="5">
        <v>63.465832780747093</v>
      </c>
      <c r="D716">
        <v>44</v>
      </c>
      <c r="E716" s="65">
        <f>VLOOKUP(B716,'SKU List'!$A$6:$C$11,3,1)</f>
        <v>50.79</v>
      </c>
      <c r="F716" s="140">
        <f t="shared" si="11"/>
        <v>0.24957339595879294</v>
      </c>
    </row>
    <row r="717" spans="1:6" ht="15" customHeight="1" x14ac:dyDescent="0.25">
      <c r="A717" s="22">
        <v>42854</v>
      </c>
      <c r="B717" s="21" t="s">
        <v>36</v>
      </c>
      <c r="C717" s="5">
        <v>59.104105338892708</v>
      </c>
      <c r="D717">
        <v>40</v>
      </c>
      <c r="E717" s="65">
        <f>VLOOKUP(B717,'SKU List'!$A$6:$C$11,3,1)</f>
        <v>50.79</v>
      </c>
      <c r="F717" s="140">
        <f t="shared" si="11"/>
        <v>0.16369571448892911</v>
      </c>
    </row>
    <row r="718" spans="1:6" x14ac:dyDescent="0.25">
      <c r="A718" s="22">
        <v>42855</v>
      </c>
      <c r="B718" s="21" t="s">
        <v>41</v>
      </c>
      <c r="C718" s="5">
        <v>62.451780258577806</v>
      </c>
      <c r="D718">
        <v>36</v>
      </c>
      <c r="E718" s="65">
        <f>VLOOKUP(B718,'SKU List'!$A$6:$C$11,3,1)</f>
        <v>50.79</v>
      </c>
      <c r="F718" s="140">
        <f t="shared" si="11"/>
        <v>0.22960780190151225</v>
      </c>
    </row>
    <row r="719" spans="1:6" ht="15" customHeight="1" x14ac:dyDescent="0.25">
      <c r="A719" s="22">
        <v>42855</v>
      </c>
      <c r="B719" s="21" t="s">
        <v>33</v>
      </c>
      <c r="C719" s="5">
        <v>55.419780321370624</v>
      </c>
      <c r="D719">
        <v>26</v>
      </c>
      <c r="E719" s="65">
        <f>VLOOKUP(B719,'SKU List'!$A$6:$C$11,3,1)</f>
        <v>45.710999999999999</v>
      </c>
      <c r="F719" s="140">
        <f t="shared" si="11"/>
        <v>0.21239483540877743</v>
      </c>
    </row>
    <row r="720" spans="1:6" ht="15" customHeight="1" x14ac:dyDescent="0.25">
      <c r="A720" s="22">
        <v>42855</v>
      </c>
      <c r="B720" s="21" t="s">
        <v>34</v>
      </c>
      <c r="C720" s="5">
        <v>48.465861406067077</v>
      </c>
      <c r="D720">
        <v>40</v>
      </c>
      <c r="E720" s="65">
        <f>VLOOKUP(B720,'SKU List'!$A$6:$C$11,3,1)</f>
        <v>40.632000000000005</v>
      </c>
      <c r="F720" s="140">
        <f t="shared" si="11"/>
        <v>0.19280029056081588</v>
      </c>
    </row>
    <row r="721" spans="1:6" ht="15" customHeight="1" x14ac:dyDescent="0.25">
      <c r="A721" s="22">
        <v>42855</v>
      </c>
      <c r="B721" s="21">
        <v>84325322</v>
      </c>
      <c r="C721" s="5">
        <v>45.809959930972866</v>
      </c>
      <c r="D721">
        <v>19</v>
      </c>
      <c r="E721" s="65">
        <f>VLOOKUP(B721,'SKU List'!$A$6:$C$11,3,1)</f>
        <v>35.552999999999997</v>
      </c>
      <c r="F721" s="140">
        <f t="shared" si="11"/>
        <v>0.28849773383323124</v>
      </c>
    </row>
    <row r="722" spans="1:6" ht="15" customHeight="1" x14ac:dyDescent="0.25">
      <c r="A722" s="22">
        <v>42855</v>
      </c>
      <c r="B722" s="21" t="s">
        <v>35</v>
      </c>
      <c r="C722" s="5">
        <v>64.204378648416025</v>
      </c>
      <c r="D722">
        <v>37</v>
      </c>
      <c r="E722" s="65">
        <f>VLOOKUP(B722,'SKU List'!$A$6:$C$11,3,1)</f>
        <v>50.79</v>
      </c>
      <c r="F722" s="140">
        <f t="shared" si="11"/>
        <v>0.26411456287489715</v>
      </c>
    </row>
    <row r="723" spans="1:6" ht="15" customHeight="1" x14ac:dyDescent="0.25">
      <c r="A723" s="22">
        <v>42855</v>
      </c>
      <c r="B723" s="21" t="s">
        <v>36</v>
      </c>
      <c r="C723" s="5">
        <v>61.582406240023694</v>
      </c>
      <c r="D723">
        <v>36</v>
      </c>
      <c r="E723" s="65">
        <f>VLOOKUP(B723,'SKU List'!$A$6:$C$11,3,1)</f>
        <v>50.79</v>
      </c>
      <c r="F723" s="140">
        <f t="shared" si="11"/>
        <v>0.21249077062460514</v>
      </c>
    </row>
    <row r="724" spans="1:6" x14ac:dyDescent="0.25">
      <c r="A724" s="22">
        <v>42856</v>
      </c>
      <c r="B724" s="21" t="s">
        <v>41</v>
      </c>
      <c r="C724" s="5">
        <v>59.569973142874282</v>
      </c>
      <c r="D724">
        <v>41</v>
      </c>
      <c r="E724" s="65">
        <f>VLOOKUP(B724,'SKU List'!$A$6:$C$11,3,1)</f>
        <v>50.79</v>
      </c>
      <c r="F724" s="140">
        <f t="shared" si="11"/>
        <v>0.17286814614834187</v>
      </c>
    </row>
    <row r="725" spans="1:6" ht="15" customHeight="1" x14ac:dyDescent="0.25">
      <c r="A725" s="22">
        <v>42856</v>
      </c>
      <c r="B725" s="21" t="s">
        <v>33</v>
      </c>
      <c r="C725" s="5">
        <v>55.615702473609886</v>
      </c>
      <c r="D725">
        <v>28</v>
      </c>
      <c r="E725" s="65">
        <f>VLOOKUP(B725,'SKU List'!$A$6:$C$11,3,1)</f>
        <v>45.710999999999999</v>
      </c>
      <c r="F725" s="140">
        <f t="shared" si="11"/>
        <v>0.21668094055281853</v>
      </c>
    </row>
    <row r="726" spans="1:6" ht="15" customHeight="1" x14ac:dyDescent="0.25">
      <c r="A726" s="22">
        <v>42856</v>
      </c>
      <c r="B726" s="21" t="s">
        <v>34</v>
      </c>
      <c r="C726" s="5">
        <v>52.285073573559231</v>
      </c>
      <c r="D726">
        <v>43</v>
      </c>
      <c r="E726" s="65">
        <f>VLOOKUP(B726,'SKU List'!$A$6:$C$11,3,1)</f>
        <v>40.632000000000005</v>
      </c>
      <c r="F726" s="140">
        <f t="shared" si="11"/>
        <v>0.28679547089877988</v>
      </c>
    </row>
    <row r="727" spans="1:6" ht="15" customHeight="1" x14ac:dyDescent="0.25">
      <c r="A727" s="22">
        <v>42856</v>
      </c>
      <c r="B727" s="21">
        <v>84325322</v>
      </c>
      <c r="C727" s="5">
        <v>43.540223535048419</v>
      </c>
      <c r="D727">
        <v>21</v>
      </c>
      <c r="E727" s="65">
        <f>VLOOKUP(B727,'SKU List'!$A$6:$C$11,3,1)</f>
        <v>35.552999999999997</v>
      </c>
      <c r="F727" s="140">
        <f t="shared" si="11"/>
        <v>0.22465680913139319</v>
      </c>
    </row>
    <row r="728" spans="1:6" ht="15" customHeight="1" x14ac:dyDescent="0.25">
      <c r="A728" s="22">
        <v>42856</v>
      </c>
      <c r="B728" s="21" t="s">
        <v>35</v>
      </c>
      <c r="C728" s="5">
        <v>58.792026774752685</v>
      </c>
      <c r="D728">
        <v>36</v>
      </c>
      <c r="E728" s="65">
        <f>VLOOKUP(B728,'SKU List'!$A$6:$C$11,3,1)</f>
        <v>50.79</v>
      </c>
      <c r="F728" s="140">
        <f t="shared" si="11"/>
        <v>0.15755122612232106</v>
      </c>
    </row>
    <row r="729" spans="1:6" ht="15" customHeight="1" x14ac:dyDescent="0.25">
      <c r="A729" s="22">
        <v>42856</v>
      </c>
      <c r="B729" s="21" t="s">
        <v>36</v>
      </c>
      <c r="C729" s="5">
        <v>61.544097806472699</v>
      </c>
      <c r="D729">
        <v>44</v>
      </c>
      <c r="E729" s="65">
        <f>VLOOKUP(B729,'SKU List'!$A$6:$C$11,3,1)</f>
        <v>50.79</v>
      </c>
      <c r="F729" s="140">
        <f t="shared" si="11"/>
        <v>0.21173651912724356</v>
      </c>
    </row>
    <row r="730" spans="1:6" x14ac:dyDescent="0.25">
      <c r="A730" s="22">
        <v>42857</v>
      </c>
      <c r="B730" s="21" t="s">
        <v>41</v>
      </c>
      <c r="C730" s="5">
        <v>56.559316666724094</v>
      </c>
      <c r="D730">
        <v>38</v>
      </c>
      <c r="E730" s="65">
        <f>VLOOKUP(B730,'SKU List'!$A$6:$C$11,3,1)</f>
        <v>50.79</v>
      </c>
      <c r="F730" s="140">
        <f t="shared" si="11"/>
        <v>0.11359158627139387</v>
      </c>
    </row>
    <row r="731" spans="1:6" ht="15" customHeight="1" x14ac:dyDescent="0.25">
      <c r="A731" s="22">
        <v>42857</v>
      </c>
      <c r="B731" s="21" t="s">
        <v>33</v>
      </c>
      <c r="C731" s="5">
        <v>53.52192599388119</v>
      </c>
      <c r="D731">
        <v>27</v>
      </c>
      <c r="E731" s="65">
        <f>VLOOKUP(B731,'SKU List'!$A$6:$C$11,3,1)</f>
        <v>45.710999999999999</v>
      </c>
      <c r="F731" s="140">
        <f t="shared" si="11"/>
        <v>0.17087628784934025</v>
      </c>
    </row>
    <row r="732" spans="1:6" ht="15" customHeight="1" x14ac:dyDescent="0.25">
      <c r="A732" s="22">
        <v>42857</v>
      </c>
      <c r="B732" s="21" t="s">
        <v>34</v>
      </c>
      <c r="C732" s="5">
        <v>49.29271587201336</v>
      </c>
      <c r="D732">
        <v>38</v>
      </c>
      <c r="E732" s="65">
        <f>VLOOKUP(B732,'SKU List'!$A$6:$C$11,3,1)</f>
        <v>40.632000000000005</v>
      </c>
      <c r="F732" s="140">
        <f t="shared" si="11"/>
        <v>0.21315012482805065</v>
      </c>
    </row>
    <row r="733" spans="1:6" ht="15" customHeight="1" x14ac:dyDescent="0.25">
      <c r="A733" s="22">
        <v>42857</v>
      </c>
      <c r="B733" s="21">
        <v>84325322</v>
      </c>
      <c r="C733" s="5">
        <v>42.186722185922683</v>
      </c>
      <c r="D733">
        <v>21</v>
      </c>
      <c r="E733" s="65">
        <f>VLOOKUP(B733,'SKU List'!$A$6:$C$11,3,1)</f>
        <v>35.552999999999997</v>
      </c>
      <c r="F733" s="140">
        <f t="shared" si="11"/>
        <v>0.18658684740873305</v>
      </c>
    </row>
    <row r="734" spans="1:6" ht="15" customHeight="1" x14ac:dyDescent="0.25">
      <c r="A734" s="22">
        <v>42857</v>
      </c>
      <c r="B734" s="21" t="s">
        <v>35</v>
      </c>
      <c r="C734" s="5">
        <v>62.739542976930018</v>
      </c>
      <c r="D734">
        <v>42</v>
      </c>
      <c r="E734" s="65">
        <f>VLOOKUP(B734,'SKU List'!$A$6:$C$11,3,1)</f>
        <v>50.79</v>
      </c>
      <c r="F734" s="140">
        <f t="shared" si="11"/>
        <v>0.23527353764382788</v>
      </c>
    </row>
    <row r="735" spans="1:6" ht="15" customHeight="1" x14ac:dyDescent="0.25">
      <c r="A735" s="22">
        <v>42857</v>
      </c>
      <c r="B735" s="21" t="s">
        <v>36</v>
      </c>
      <c r="C735" s="5">
        <v>58.264418063231624</v>
      </c>
      <c r="D735">
        <v>33</v>
      </c>
      <c r="E735" s="65">
        <f>VLOOKUP(B735,'SKU List'!$A$6:$C$11,3,1)</f>
        <v>50.79</v>
      </c>
      <c r="F735" s="140">
        <f t="shared" si="11"/>
        <v>0.14716318297364883</v>
      </c>
    </row>
    <row r="736" spans="1:6" x14ac:dyDescent="0.25">
      <c r="A736" s="22">
        <v>42858</v>
      </c>
      <c r="B736" s="21" t="s">
        <v>41</v>
      </c>
      <c r="C736" s="5">
        <v>62.261086649807361</v>
      </c>
      <c r="D736">
        <v>44</v>
      </c>
      <c r="E736" s="65">
        <f>VLOOKUP(B736,'SKU List'!$A$6:$C$11,3,1)</f>
        <v>50.79</v>
      </c>
      <c r="F736" s="140">
        <f t="shared" si="11"/>
        <v>0.22585325162054265</v>
      </c>
    </row>
    <row r="737" spans="1:6" ht="15" customHeight="1" x14ac:dyDescent="0.25">
      <c r="A737" s="22">
        <v>42858</v>
      </c>
      <c r="B737" s="21" t="s">
        <v>33</v>
      </c>
      <c r="C737" s="5">
        <v>56.01941096685259</v>
      </c>
      <c r="D737">
        <v>33</v>
      </c>
      <c r="E737" s="65">
        <f>VLOOKUP(B737,'SKU List'!$A$6:$C$11,3,1)</f>
        <v>45.710999999999999</v>
      </c>
      <c r="F737" s="140">
        <f t="shared" si="11"/>
        <v>0.22551269862511411</v>
      </c>
    </row>
    <row r="738" spans="1:6" ht="15" customHeight="1" x14ac:dyDescent="0.25">
      <c r="A738" s="22">
        <v>42858</v>
      </c>
      <c r="B738" s="21" t="s">
        <v>34</v>
      </c>
      <c r="C738" s="5">
        <v>45.227894699300037</v>
      </c>
      <c r="D738">
        <v>40</v>
      </c>
      <c r="E738" s="65">
        <f>VLOOKUP(B738,'SKU List'!$A$6:$C$11,3,1)</f>
        <v>40.632000000000005</v>
      </c>
      <c r="F738" s="140">
        <f t="shared" si="11"/>
        <v>0.11311022591307422</v>
      </c>
    </row>
    <row r="739" spans="1:6" ht="15" customHeight="1" x14ac:dyDescent="0.25">
      <c r="A739" s="22">
        <v>42858</v>
      </c>
      <c r="B739" s="21">
        <v>84325322</v>
      </c>
      <c r="C739" s="5">
        <v>43.11422916167357</v>
      </c>
      <c r="D739">
        <v>24</v>
      </c>
      <c r="E739" s="65">
        <f>VLOOKUP(B739,'SKU List'!$A$6:$C$11,3,1)</f>
        <v>35.552999999999997</v>
      </c>
      <c r="F739" s="140">
        <f t="shared" si="11"/>
        <v>0.21267485617735701</v>
      </c>
    </row>
    <row r="740" spans="1:6" ht="15" customHeight="1" x14ac:dyDescent="0.25">
      <c r="A740" s="22">
        <v>42858</v>
      </c>
      <c r="B740" s="21" t="s">
        <v>35</v>
      </c>
      <c r="C740" s="5">
        <v>65.036639307837206</v>
      </c>
      <c r="D740">
        <v>34</v>
      </c>
      <c r="E740" s="65">
        <f>VLOOKUP(B740,'SKU List'!$A$6:$C$11,3,1)</f>
        <v>50.79</v>
      </c>
      <c r="F740" s="140">
        <f t="shared" si="11"/>
        <v>0.28050087237324683</v>
      </c>
    </row>
    <row r="741" spans="1:6" ht="15" customHeight="1" x14ac:dyDescent="0.25">
      <c r="A741" s="22">
        <v>42858</v>
      </c>
      <c r="B741" s="21" t="s">
        <v>36</v>
      </c>
      <c r="C741" s="5">
        <v>57.025853378106838</v>
      </c>
      <c r="D741">
        <v>34</v>
      </c>
      <c r="E741" s="65">
        <f>VLOOKUP(B741,'SKU List'!$A$6:$C$11,3,1)</f>
        <v>50.79</v>
      </c>
      <c r="F741" s="140">
        <f t="shared" si="11"/>
        <v>0.12277718799186531</v>
      </c>
    </row>
    <row r="742" spans="1:6" x14ac:dyDescent="0.25">
      <c r="A742" s="22">
        <v>42859</v>
      </c>
      <c r="B742" s="21" t="s">
        <v>41</v>
      </c>
      <c r="C742" s="5">
        <v>62.122189785992575</v>
      </c>
      <c r="D742">
        <v>36</v>
      </c>
      <c r="E742" s="65">
        <f>VLOOKUP(B742,'SKU List'!$A$6:$C$11,3,1)</f>
        <v>50.79</v>
      </c>
      <c r="F742" s="140">
        <f t="shared" si="11"/>
        <v>0.22311852305557345</v>
      </c>
    </row>
    <row r="743" spans="1:6" ht="15" customHeight="1" x14ac:dyDescent="0.25">
      <c r="A743" s="22">
        <v>42859</v>
      </c>
      <c r="B743" s="21" t="s">
        <v>33</v>
      </c>
      <c r="C743" s="5">
        <v>52.113747535457492</v>
      </c>
      <c r="D743">
        <v>29</v>
      </c>
      <c r="E743" s="65">
        <f>VLOOKUP(B743,'SKU List'!$A$6:$C$11,3,1)</f>
        <v>45.710999999999999</v>
      </c>
      <c r="F743" s="140">
        <f t="shared" si="11"/>
        <v>0.1400701698815929</v>
      </c>
    </row>
    <row r="744" spans="1:6" ht="15" customHeight="1" x14ac:dyDescent="0.25">
      <c r="A744" s="22">
        <v>42859</v>
      </c>
      <c r="B744" s="21" t="s">
        <v>34</v>
      </c>
      <c r="C744" s="5">
        <v>45.088197839249183</v>
      </c>
      <c r="D744">
        <v>47</v>
      </c>
      <c r="E744" s="65">
        <f>VLOOKUP(B744,'SKU List'!$A$6:$C$11,3,1)</f>
        <v>40.632000000000005</v>
      </c>
      <c r="F744" s="140">
        <f t="shared" si="11"/>
        <v>0.10967212638435661</v>
      </c>
    </row>
    <row r="745" spans="1:6" ht="15" customHeight="1" x14ac:dyDescent="0.25">
      <c r="A745" s="22">
        <v>42859</v>
      </c>
      <c r="B745" s="21">
        <v>84325322</v>
      </c>
      <c r="C745" s="5">
        <v>39.53698631687017</v>
      </c>
      <c r="D745">
        <v>22</v>
      </c>
      <c r="E745" s="65">
        <f>VLOOKUP(B745,'SKU List'!$A$6:$C$11,3,1)</f>
        <v>35.552999999999997</v>
      </c>
      <c r="F745" s="140">
        <f t="shared" si="11"/>
        <v>0.11205766930695504</v>
      </c>
    </row>
    <row r="746" spans="1:6" ht="15" customHeight="1" x14ac:dyDescent="0.25">
      <c r="A746" s="22">
        <v>42859</v>
      </c>
      <c r="B746" s="21" t="s">
        <v>35</v>
      </c>
      <c r="C746" s="5">
        <v>60.612014190528704</v>
      </c>
      <c r="D746">
        <v>34</v>
      </c>
      <c r="E746" s="65">
        <f>VLOOKUP(B746,'SKU List'!$A$6:$C$11,3,1)</f>
        <v>50.79</v>
      </c>
      <c r="F746" s="140">
        <f t="shared" si="11"/>
        <v>0.19338480390881482</v>
      </c>
    </row>
    <row r="747" spans="1:6" ht="15" customHeight="1" x14ac:dyDescent="0.25">
      <c r="A747" s="22">
        <v>42859</v>
      </c>
      <c r="B747" s="21" t="s">
        <v>36</v>
      </c>
      <c r="C747" s="5">
        <v>58.198265939121271</v>
      </c>
      <c r="D747">
        <v>41</v>
      </c>
      <c r="E747" s="65">
        <f>VLOOKUP(B747,'SKU List'!$A$6:$C$11,3,1)</f>
        <v>50.79</v>
      </c>
      <c r="F747" s="140">
        <f t="shared" si="11"/>
        <v>0.14586071941565804</v>
      </c>
    </row>
    <row r="748" spans="1:6" x14ac:dyDescent="0.25">
      <c r="A748" s="22">
        <v>42860</v>
      </c>
      <c r="B748" s="21" t="s">
        <v>41</v>
      </c>
      <c r="C748" s="5">
        <v>57.863313134940498</v>
      </c>
      <c r="D748">
        <v>37</v>
      </c>
      <c r="E748" s="65">
        <f>VLOOKUP(B748,'SKU List'!$A$6:$C$11,3,1)</f>
        <v>50.79</v>
      </c>
      <c r="F748" s="140">
        <f t="shared" si="11"/>
        <v>0.13926586207797792</v>
      </c>
    </row>
    <row r="749" spans="1:6" ht="15" customHeight="1" x14ac:dyDescent="0.25">
      <c r="A749" s="22">
        <v>42860</v>
      </c>
      <c r="B749" s="21" t="s">
        <v>33</v>
      </c>
      <c r="C749" s="5">
        <v>51.983600984480979</v>
      </c>
      <c r="D749">
        <v>31</v>
      </c>
      <c r="E749" s="65">
        <f>VLOOKUP(B749,'SKU List'!$A$6:$C$11,3,1)</f>
        <v>45.710999999999999</v>
      </c>
      <c r="F749" s="140">
        <f t="shared" si="11"/>
        <v>0.13722300943932492</v>
      </c>
    </row>
    <row r="750" spans="1:6" ht="15" customHeight="1" x14ac:dyDescent="0.25">
      <c r="A750" s="22">
        <v>42860</v>
      </c>
      <c r="B750" s="21" t="s">
        <v>34</v>
      </c>
      <c r="C750" s="5">
        <v>50.3172103328886</v>
      </c>
      <c r="D750">
        <v>45</v>
      </c>
      <c r="E750" s="65">
        <f>VLOOKUP(B750,'SKU List'!$A$6:$C$11,3,1)</f>
        <v>40.632000000000005</v>
      </c>
      <c r="F750" s="140">
        <f t="shared" si="11"/>
        <v>0.23836410545600989</v>
      </c>
    </row>
    <row r="751" spans="1:6" ht="15" customHeight="1" x14ac:dyDescent="0.25">
      <c r="A751" s="22">
        <v>42860</v>
      </c>
      <c r="B751" s="21">
        <v>84325322</v>
      </c>
      <c r="C751" s="5">
        <v>45.239216472152734</v>
      </c>
      <c r="D751">
        <v>23</v>
      </c>
      <c r="E751" s="65">
        <f>VLOOKUP(B751,'SKU List'!$A$6:$C$11,3,1)</f>
        <v>35.552999999999997</v>
      </c>
      <c r="F751" s="140">
        <f t="shared" si="11"/>
        <v>0.27244442022199916</v>
      </c>
    </row>
    <row r="752" spans="1:6" ht="15" customHeight="1" x14ac:dyDescent="0.25">
      <c r="A752" s="22">
        <v>42860</v>
      </c>
      <c r="B752" s="21" t="s">
        <v>35</v>
      </c>
      <c r="C752" s="5">
        <v>62.063618879217287</v>
      </c>
      <c r="D752">
        <v>39</v>
      </c>
      <c r="E752" s="65">
        <f>VLOOKUP(B752,'SKU List'!$A$6:$C$11,3,1)</f>
        <v>50.79</v>
      </c>
      <c r="F752" s="140">
        <f t="shared" si="11"/>
        <v>0.22196532544235653</v>
      </c>
    </row>
    <row r="753" spans="1:6" ht="15" customHeight="1" x14ac:dyDescent="0.25">
      <c r="A753" s="22">
        <v>42860</v>
      </c>
      <c r="B753" s="21" t="s">
        <v>36</v>
      </c>
      <c r="C753" s="5">
        <v>58.455450461132763</v>
      </c>
      <c r="D753">
        <v>44</v>
      </c>
      <c r="E753" s="65">
        <f>VLOOKUP(B753,'SKU List'!$A$6:$C$11,3,1)</f>
        <v>50.79</v>
      </c>
      <c r="F753" s="140">
        <f t="shared" si="11"/>
        <v>0.15092440364506329</v>
      </c>
    </row>
    <row r="754" spans="1:6" x14ac:dyDescent="0.25">
      <c r="A754" s="22">
        <v>42861</v>
      </c>
      <c r="B754" s="21" t="s">
        <v>41</v>
      </c>
      <c r="C754" s="5">
        <v>56.932046501811861</v>
      </c>
      <c r="D754">
        <v>38</v>
      </c>
      <c r="E754" s="65">
        <f>VLOOKUP(B754,'SKU List'!$A$6:$C$11,3,1)</f>
        <v>50.79</v>
      </c>
      <c r="F754" s="140">
        <f t="shared" si="11"/>
        <v>0.12093023236487226</v>
      </c>
    </row>
    <row r="755" spans="1:6" ht="15" customHeight="1" x14ac:dyDescent="0.25">
      <c r="A755" s="22">
        <v>42861</v>
      </c>
      <c r="B755" s="21" t="s">
        <v>33</v>
      </c>
      <c r="C755" s="5">
        <v>55.360141854116875</v>
      </c>
      <c r="D755">
        <v>25</v>
      </c>
      <c r="E755" s="65">
        <f>VLOOKUP(B755,'SKU List'!$A$6:$C$11,3,1)</f>
        <v>45.710999999999999</v>
      </c>
      <c r="F755" s="140">
        <f t="shared" si="11"/>
        <v>0.21109015016334967</v>
      </c>
    </row>
    <row r="756" spans="1:6" ht="15" customHeight="1" x14ac:dyDescent="0.25">
      <c r="A756" s="22">
        <v>42861</v>
      </c>
      <c r="B756" s="21" t="s">
        <v>34</v>
      </c>
      <c r="C756" s="5">
        <v>50.338404132206449</v>
      </c>
      <c r="D756">
        <v>36</v>
      </c>
      <c r="E756" s="65">
        <f>VLOOKUP(B756,'SKU List'!$A$6:$C$11,3,1)</f>
        <v>40.632000000000005</v>
      </c>
      <c r="F756" s="140">
        <f t="shared" si="11"/>
        <v>0.23888570910135959</v>
      </c>
    </row>
    <row r="757" spans="1:6" ht="15" customHeight="1" x14ac:dyDescent="0.25">
      <c r="A757" s="22">
        <v>42861</v>
      </c>
      <c r="B757" s="21">
        <v>84325322</v>
      </c>
      <c r="C757" s="5">
        <v>42.186560750897179</v>
      </c>
      <c r="D757">
        <v>20</v>
      </c>
      <c r="E757" s="65">
        <f>VLOOKUP(B757,'SKU List'!$A$6:$C$11,3,1)</f>
        <v>35.552999999999997</v>
      </c>
      <c r="F757" s="140">
        <f t="shared" si="11"/>
        <v>0.18658230672227891</v>
      </c>
    </row>
    <row r="758" spans="1:6" ht="15" customHeight="1" x14ac:dyDescent="0.25">
      <c r="A758" s="22">
        <v>42861</v>
      </c>
      <c r="B758" s="21" t="s">
        <v>35</v>
      </c>
      <c r="C758" s="5">
        <v>61.479927058859957</v>
      </c>
      <c r="D758">
        <v>41</v>
      </c>
      <c r="E758" s="65">
        <f>VLOOKUP(B758,'SKU List'!$A$6:$C$11,3,1)</f>
        <v>50.79</v>
      </c>
      <c r="F758" s="140">
        <f t="shared" si="11"/>
        <v>0.21047306672297614</v>
      </c>
    </row>
    <row r="759" spans="1:6" ht="15" customHeight="1" x14ac:dyDescent="0.25">
      <c r="A759" s="22">
        <v>42861</v>
      </c>
      <c r="B759" s="21" t="s">
        <v>36</v>
      </c>
      <c r="C759" s="5">
        <v>60.646966585000392</v>
      </c>
      <c r="D759">
        <v>35</v>
      </c>
      <c r="E759" s="65">
        <f>VLOOKUP(B759,'SKU List'!$A$6:$C$11,3,1)</f>
        <v>50.79</v>
      </c>
      <c r="F759" s="140">
        <f t="shared" si="11"/>
        <v>0.19407297863753481</v>
      </c>
    </row>
    <row r="760" spans="1:6" x14ac:dyDescent="0.25">
      <c r="A760" s="22">
        <v>42862</v>
      </c>
      <c r="B760" s="21" t="s">
        <v>41</v>
      </c>
      <c r="C760" s="5">
        <v>58.040825643374305</v>
      </c>
      <c r="D760">
        <v>35</v>
      </c>
      <c r="E760" s="65">
        <f>VLOOKUP(B760,'SKU List'!$A$6:$C$11,3,1)</f>
        <v>50.79</v>
      </c>
      <c r="F760" s="140">
        <f t="shared" si="11"/>
        <v>0.1427608907929574</v>
      </c>
    </row>
    <row r="761" spans="1:6" ht="15" customHeight="1" x14ac:dyDescent="0.25">
      <c r="A761" s="22">
        <v>42862</v>
      </c>
      <c r="B761" s="21" t="s">
        <v>33</v>
      </c>
      <c r="C761" s="5">
        <v>55.933526256622102</v>
      </c>
      <c r="D761">
        <v>30</v>
      </c>
      <c r="E761" s="65">
        <f>VLOOKUP(B761,'SKU List'!$A$6:$C$11,3,1)</f>
        <v>45.710999999999999</v>
      </c>
      <c r="F761" s="140">
        <f t="shared" si="11"/>
        <v>0.22363383554553834</v>
      </c>
    </row>
    <row r="762" spans="1:6" ht="15" customHeight="1" x14ac:dyDescent="0.25">
      <c r="A762" s="22">
        <v>42862</v>
      </c>
      <c r="B762" s="21" t="s">
        <v>34</v>
      </c>
      <c r="C762" s="5">
        <v>44.70922040329971</v>
      </c>
      <c r="D762">
        <v>38</v>
      </c>
      <c r="E762" s="65">
        <f>VLOOKUP(B762,'SKU List'!$A$6:$C$11,3,1)</f>
        <v>40.632000000000005</v>
      </c>
      <c r="F762" s="140">
        <f t="shared" si="11"/>
        <v>0.10034505816350918</v>
      </c>
    </row>
    <row r="763" spans="1:6" ht="15" customHeight="1" x14ac:dyDescent="0.25">
      <c r="A763" s="22">
        <v>42862</v>
      </c>
      <c r="B763" s="21">
        <v>84325322</v>
      </c>
      <c r="C763" s="5">
        <v>42.812901225108739</v>
      </c>
      <c r="D763">
        <v>19</v>
      </c>
      <c r="E763" s="65">
        <f>VLOOKUP(B763,'SKU List'!$A$6:$C$11,3,1)</f>
        <v>35.552999999999997</v>
      </c>
      <c r="F763" s="140">
        <f t="shared" si="11"/>
        <v>0.20419939878797125</v>
      </c>
    </row>
    <row r="764" spans="1:6" ht="15" customHeight="1" x14ac:dyDescent="0.25">
      <c r="A764" s="22">
        <v>42862</v>
      </c>
      <c r="B764" s="21" t="s">
        <v>35</v>
      </c>
      <c r="C764" s="5">
        <v>58.951491468152838</v>
      </c>
      <c r="D764">
        <v>43</v>
      </c>
      <c r="E764" s="65">
        <f>VLOOKUP(B764,'SKU List'!$A$6:$C$11,3,1)</f>
        <v>50.79</v>
      </c>
      <c r="F764" s="140">
        <f t="shared" si="11"/>
        <v>0.16069091293862647</v>
      </c>
    </row>
    <row r="765" spans="1:6" ht="15" customHeight="1" x14ac:dyDescent="0.25">
      <c r="A765" s="22">
        <v>42862</v>
      </c>
      <c r="B765" s="21" t="s">
        <v>36</v>
      </c>
      <c r="C765" s="5">
        <v>62.662835226687882</v>
      </c>
      <c r="D765">
        <v>35</v>
      </c>
      <c r="E765" s="65">
        <f>VLOOKUP(B765,'SKU List'!$A$6:$C$11,3,1)</f>
        <v>50.79</v>
      </c>
      <c r="F765" s="140">
        <f t="shared" si="11"/>
        <v>0.23376324525867068</v>
      </c>
    </row>
    <row r="766" spans="1:6" x14ac:dyDescent="0.25">
      <c r="A766" s="22">
        <v>42863</v>
      </c>
      <c r="B766" s="21" t="s">
        <v>41</v>
      </c>
      <c r="C766" s="5">
        <v>56.811324995507626</v>
      </c>
      <c r="D766">
        <v>43</v>
      </c>
      <c r="E766" s="65">
        <f>VLOOKUP(B766,'SKU List'!$A$6:$C$11,3,1)</f>
        <v>50.79</v>
      </c>
      <c r="F766" s="140">
        <f t="shared" si="11"/>
        <v>0.11855335687158154</v>
      </c>
    </row>
    <row r="767" spans="1:6" ht="15" customHeight="1" x14ac:dyDescent="0.25">
      <c r="A767" s="22">
        <v>42863</v>
      </c>
      <c r="B767" s="21" t="s">
        <v>33</v>
      </c>
      <c r="C767" s="5">
        <v>54.50618469933832</v>
      </c>
      <c r="D767">
        <v>32</v>
      </c>
      <c r="E767" s="65">
        <f>VLOOKUP(B767,'SKU List'!$A$6:$C$11,3,1)</f>
        <v>45.710999999999999</v>
      </c>
      <c r="F767" s="140">
        <f t="shared" si="11"/>
        <v>0.19240849465857937</v>
      </c>
    </row>
    <row r="768" spans="1:6" ht="15" customHeight="1" x14ac:dyDescent="0.25">
      <c r="A768" s="22">
        <v>42863</v>
      </c>
      <c r="B768" s="21" t="s">
        <v>34</v>
      </c>
      <c r="C768" s="5">
        <v>50.50771560479572</v>
      </c>
      <c r="D768">
        <v>40</v>
      </c>
      <c r="E768" s="65">
        <f>VLOOKUP(B768,'SKU List'!$A$6:$C$11,3,1)</f>
        <v>40.632000000000005</v>
      </c>
      <c r="F768" s="140">
        <f t="shared" si="11"/>
        <v>0.24305265812157201</v>
      </c>
    </row>
    <row r="769" spans="1:6" ht="15" customHeight="1" x14ac:dyDescent="0.25">
      <c r="A769" s="22">
        <v>42863</v>
      </c>
      <c r="B769" s="21">
        <v>84325322</v>
      </c>
      <c r="C769" s="5">
        <v>42.669279925768585</v>
      </c>
      <c r="D769">
        <v>21</v>
      </c>
      <c r="E769" s="65">
        <f>VLOOKUP(B769,'SKU List'!$A$6:$C$11,3,1)</f>
        <v>35.552999999999997</v>
      </c>
      <c r="F769" s="140">
        <f t="shared" si="11"/>
        <v>0.20015975939494807</v>
      </c>
    </row>
    <row r="770" spans="1:6" ht="15" customHeight="1" x14ac:dyDescent="0.25">
      <c r="A770" s="22">
        <v>42863</v>
      </c>
      <c r="B770" s="21" t="s">
        <v>35</v>
      </c>
      <c r="C770" s="5">
        <v>58.349165990750059</v>
      </c>
      <c r="D770">
        <v>33</v>
      </c>
      <c r="E770" s="65">
        <f>VLOOKUP(B770,'SKU List'!$A$6:$C$11,3,1)</f>
        <v>50.79</v>
      </c>
      <c r="F770" s="140">
        <f t="shared" si="11"/>
        <v>0.14883177772691594</v>
      </c>
    </row>
    <row r="771" spans="1:6" ht="15" customHeight="1" x14ac:dyDescent="0.25">
      <c r="A771" s="22">
        <v>42863</v>
      </c>
      <c r="B771" s="21" t="s">
        <v>36</v>
      </c>
      <c r="C771" s="5">
        <v>57.631644318428599</v>
      </c>
      <c r="D771">
        <v>43</v>
      </c>
      <c r="E771" s="65">
        <f>VLOOKUP(B771,'SKU List'!$A$6:$C$11,3,1)</f>
        <v>50.79</v>
      </c>
      <c r="F771" s="140">
        <f t="shared" si="11"/>
        <v>0.13470455440891119</v>
      </c>
    </row>
    <row r="772" spans="1:6" x14ac:dyDescent="0.25">
      <c r="A772" s="22">
        <v>42864</v>
      </c>
      <c r="B772" s="21" t="s">
        <v>41</v>
      </c>
      <c r="C772" s="5">
        <v>57.015971808706212</v>
      </c>
      <c r="D772">
        <v>33</v>
      </c>
      <c r="E772" s="65">
        <f>VLOOKUP(B772,'SKU List'!$A$6:$C$11,3,1)</f>
        <v>50.79</v>
      </c>
      <c r="F772" s="140">
        <f t="shared" si="11"/>
        <v>0.12258263061047869</v>
      </c>
    </row>
    <row r="773" spans="1:6" ht="15" customHeight="1" x14ac:dyDescent="0.25">
      <c r="A773" s="22">
        <v>42864</v>
      </c>
      <c r="B773" s="21" t="s">
        <v>33</v>
      </c>
      <c r="C773" s="5">
        <v>55.251667772451668</v>
      </c>
      <c r="D773">
        <v>30</v>
      </c>
      <c r="E773" s="65">
        <f>VLOOKUP(B773,'SKU List'!$A$6:$C$11,3,1)</f>
        <v>45.710999999999999</v>
      </c>
      <c r="F773" s="140">
        <f t="shared" ref="F773:F836" si="12">(C773-E773)/E773</f>
        <v>0.20871710906459431</v>
      </c>
    </row>
    <row r="774" spans="1:6" ht="15" customHeight="1" x14ac:dyDescent="0.25">
      <c r="A774" s="22">
        <v>42864</v>
      </c>
      <c r="B774" s="21" t="s">
        <v>34</v>
      </c>
      <c r="C774" s="5">
        <v>47.086534239445676</v>
      </c>
      <c r="D774">
        <v>46</v>
      </c>
      <c r="E774" s="65">
        <f>VLOOKUP(B774,'SKU List'!$A$6:$C$11,3,1)</f>
        <v>40.632000000000005</v>
      </c>
      <c r="F774" s="140">
        <f t="shared" si="12"/>
        <v>0.15885347114209664</v>
      </c>
    </row>
    <row r="775" spans="1:6" ht="15" customHeight="1" x14ac:dyDescent="0.25">
      <c r="A775" s="22">
        <v>42864</v>
      </c>
      <c r="B775" s="21">
        <v>84325322</v>
      </c>
      <c r="C775" s="5">
        <v>39.342691715897075</v>
      </c>
      <c r="D775">
        <v>20</v>
      </c>
      <c r="E775" s="65">
        <f>VLOOKUP(B775,'SKU List'!$A$6:$C$11,3,1)</f>
        <v>35.552999999999997</v>
      </c>
      <c r="F775" s="140">
        <f t="shared" si="12"/>
        <v>0.10659274086285485</v>
      </c>
    </row>
    <row r="776" spans="1:6" ht="15" customHeight="1" x14ac:dyDescent="0.25">
      <c r="A776" s="22">
        <v>42864</v>
      </c>
      <c r="B776" s="21" t="s">
        <v>35</v>
      </c>
      <c r="C776" s="5">
        <v>57.397247118722767</v>
      </c>
      <c r="D776">
        <v>40</v>
      </c>
      <c r="E776" s="65">
        <f>VLOOKUP(B776,'SKU List'!$A$6:$C$11,3,1)</f>
        <v>50.79</v>
      </c>
      <c r="F776" s="140">
        <f t="shared" si="12"/>
        <v>0.1300895278346676</v>
      </c>
    </row>
    <row r="777" spans="1:6" ht="15" customHeight="1" x14ac:dyDescent="0.25">
      <c r="A777" s="22">
        <v>42864</v>
      </c>
      <c r="B777" s="21" t="s">
        <v>36</v>
      </c>
      <c r="C777" s="5">
        <v>59.415543526150415</v>
      </c>
      <c r="D777">
        <v>33</v>
      </c>
      <c r="E777" s="65">
        <f>VLOOKUP(B777,'SKU List'!$A$6:$C$11,3,1)</f>
        <v>50.79</v>
      </c>
      <c r="F777" s="140">
        <f t="shared" si="12"/>
        <v>0.16982759452944313</v>
      </c>
    </row>
    <row r="778" spans="1:6" x14ac:dyDescent="0.25">
      <c r="A778" s="22">
        <v>42865</v>
      </c>
      <c r="B778" s="21" t="s">
        <v>41</v>
      </c>
      <c r="C778" s="5">
        <v>56.374384742613543</v>
      </c>
      <c r="D778">
        <v>44</v>
      </c>
      <c r="E778" s="65">
        <f>VLOOKUP(B778,'SKU List'!$A$6:$C$11,3,1)</f>
        <v>50.79</v>
      </c>
      <c r="F778" s="140">
        <f t="shared" si="12"/>
        <v>0.10995047731076087</v>
      </c>
    </row>
    <row r="779" spans="1:6" ht="15" customHeight="1" x14ac:dyDescent="0.25">
      <c r="A779" s="22">
        <v>42865</v>
      </c>
      <c r="B779" s="21" t="s">
        <v>33</v>
      </c>
      <c r="C779" s="5">
        <v>57.54879096080851</v>
      </c>
      <c r="D779">
        <v>26</v>
      </c>
      <c r="E779" s="65">
        <f>VLOOKUP(B779,'SKU List'!$A$6:$C$11,3,1)</f>
        <v>45.710999999999999</v>
      </c>
      <c r="F779" s="140">
        <f t="shared" si="12"/>
        <v>0.25897029075733441</v>
      </c>
    </row>
    <row r="780" spans="1:6" ht="15" customHeight="1" x14ac:dyDescent="0.25">
      <c r="A780" s="22">
        <v>42865</v>
      </c>
      <c r="B780" s="21" t="s">
        <v>34</v>
      </c>
      <c r="C780" s="5">
        <v>50.304456134835362</v>
      </c>
      <c r="D780">
        <v>41</v>
      </c>
      <c r="E780" s="65">
        <f>VLOOKUP(B780,'SKU List'!$A$6:$C$11,3,1)</f>
        <v>40.632000000000005</v>
      </c>
      <c r="F780" s="140">
        <f t="shared" si="12"/>
        <v>0.23805021005206134</v>
      </c>
    </row>
    <row r="781" spans="1:6" ht="15" customHeight="1" x14ac:dyDescent="0.25">
      <c r="A781" s="22">
        <v>42865</v>
      </c>
      <c r="B781" s="21">
        <v>84325322</v>
      </c>
      <c r="C781" s="5">
        <v>40.454934616303284</v>
      </c>
      <c r="D781">
        <v>23</v>
      </c>
      <c r="E781" s="65">
        <f>VLOOKUP(B781,'SKU List'!$A$6:$C$11,3,1)</f>
        <v>35.552999999999997</v>
      </c>
      <c r="F781" s="140">
        <f t="shared" si="12"/>
        <v>0.13787682098003787</v>
      </c>
    </row>
    <row r="782" spans="1:6" ht="15" customHeight="1" x14ac:dyDescent="0.25">
      <c r="A782" s="22">
        <v>42865</v>
      </c>
      <c r="B782" s="21" t="s">
        <v>35</v>
      </c>
      <c r="C782" s="5">
        <v>56.515774792880713</v>
      </c>
      <c r="D782">
        <v>34</v>
      </c>
      <c r="E782" s="65">
        <f>VLOOKUP(B782,'SKU List'!$A$6:$C$11,3,1)</f>
        <v>50.79</v>
      </c>
      <c r="F782" s="140">
        <f t="shared" si="12"/>
        <v>0.11273429401222118</v>
      </c>
    </row>
    <row r="783" spans="1:6" ht="15" customHeight="1" x14ac:dyDescent="0.25">
      <c r="A783" s="22">
        <v>42865</v>
      </c>
      <c r="B783" s="21" t="s">
        <v>36</v>
      </c>
      <c r="C783" s="5">
        <v>59.651322568428043</v>
      </c>
      <c r="D783">
        <v>36</v>
      </c>
      <c r="E783" s="65">
        <f>VLOOKUP(B783,'SKU List'!$A$6:$C$11,3,1)</f>
        <v>50.79</v>
      </c>
      <c r="F783" s="140">
        <f t="shared" si="12"/>
        <v>0.1744698280848207</v>
      </c>
    </row>
    <row r="784" spans="1:6" x14ac:dyDescent="0.25">
      <c r="A784" s="22">
        <v>42866</v>
      </c>
      <c r="B784" s="21" t="s">
        <v>41</v>
      </c>
      <c r="C784" s="5">
        <v>60.474517348866463</v>
      </c>
      <c r="D784">
        <v>38</v>
      </c>
      <c r="E784" s="65">
        <f>VLOOKUP(B784,'SKU List'!$A$6:$C$11,3,1)</f>
        <v>50.79</v>
      </c>
      <c r="F784" s="140">
        <f t="shared" si="12"/>
        <v>0.19067764026120229</v>
      </c>
    </row>
    <row r="785" spans="1:6" ht="15" customHeight="1" x14ac:dyDescent="0.25">
      <c r="A785" s="22">
        <v>42866</v>
      </c>
      <c r="B785" s="21" t="s">
        <v>33</v>
      </c>
      <c r="C785" s="5">
        <v>58.971287239618519</v>
      </c>
      <c r="D785">
        <v>30</v>
      </c>
      <c r="E785" s="65">
        <f>VLOOKUP(B785,'SKU List'!$A$6:$C$11,3,1)</f>
        <v>45.710999999999999</v>
      </c>
      <c r="F785" s="140">
        <f t="shared" si="12"/>
        <v>0.29008963355906719</v>
      </c>
    </row>
    <row r="786" spans="1:6" ht="15" customHeight="1" x14ac:dyDescent="0.25">
      <c r="A786" s="22">
        <v>42866</v>
      </c>
      <c r="B786" s="21" t="s">
        <v>34</v>
      </c>
      <c r="C786" s="5">
        <v>48.298438373365769</v>
      </c>
      <c r="D786">
        <v>43</v>
      </c>
      <c r="E786" s="65">
        <f>VLOOKUP(B786,'SKU List'!$A$6:$C$11,3,1)</f>
        <v>40.632000000000005</v>
      </c>
      <c r="F786" s="140">
        <f t="shared" si="12"/>
        <v>0.18867981820648166</v>
      </c>
    </row>
    <row r="787" spans="1:6" ht="15" customHeight="1" x14ac:dyDescent="0.25">
      <c r="A787" s="22">
        <v>42866</v>
      </c>
      <c r="B787" s="21">
        <v>84325322</v>
      </c>
      <c r="C787" s="5">
        <v>41.929811840277509</v>
      </c>
      <c r="D787">
        <v>19</v>
      </c>
      <c r="E787" s="65">
        <f>VLOOKUP(B787,'SKU List'!$A$6:$C$11,3,1)</f>
        <v>35.552999999999997</v>
      </c>
      <c r="F787" s="140">
        <f t="shared" si="12"/>
        <v>0.17936072455988278</v>
      </c>
    </row>
    <row r="788" spans="1:6" ht="15" customHeight="1" x14ac:dyDescent="0.25">
      <c r="A788" s="22">
        <v>42866</v>
      </c>
      <c r="B788" s="21" t="s">
        <v>35</v>
      </c>
      <c r="C788" s="5">
        <v>58.551195352800825</v>
      </c>
      <c r="D788">
        <v>37</v>
      </c>
      <c r="E788" s="65">
        <f>VLOOKUP(B788,'SKU List'!$A$6:$C$11,3,1)</f>
        <v>50.79</v>
      </c>
      <c r="F788" s="140">
        <f t="shared" si="12"/>
        <v>0.15280951669227852</v>
      </c>
    </row>
    <row r="789" spans="1:6" ht="15" customHeight="1" x14ac:dyDescent="0.25">
      <c r="A789" s="22">
        <v>42866</v>
      </c>
      <c r="B789" s="21" t="s">
        <v>36</v>
      </c>
      <c r="C789" s="5">
        <v>62.257474895289072</v>
      </c>
      <c r="D789">
        <v>38</v>
      </c>
      <c r="E789" s="65">
        <f>VLOOKUP(B789,'SKU List'!$A$6:$C$11,3,1)</f>
        <v>50.79</v>
      </c>
      <c r="F789" s="140">
        <f t="shared" si="12"/>
        <v>0.22578214009232275</v>
      </c>
    </row>
    <row r="790" spans="1:6" x14ac:dyDescent="0.25">
      <c r="A790" s="22">
        <v>42867</v>
      </c>
      <c r="B790" s="21" t="s">
        <v>41</v>
      </c>
      <c r="C790" s="5">
        <v>58.34801629999231</v>
      </c>
      <c r="D790">
        <v>44</v>
      </c>
      <c r="E790" s="65">
        <f>VLOOKUP(B790,'SKU List'!$A$6:$C$11,3,1)</f>
        <v>50.79</v>
      </c>
      <c r="F790" s="140">
        <f t="shared" si="12"/>
        <v>0.14880914156314848</v>
      </c>
    </row>
    <row r="791" spans="1:6" ht="15" customHeight="1" x14ac:dyDescent="0.25">
      <c r="A791" s="22">
        <v>42867</v>
      </c>
      <c r="B791" s="21" t="s">
        <v>33</v>
      </c>
      <c r="C791" s="5">
        <v>52.592636347926202</v>
      </c>
      <c r="D791">
        <v>32</v>
      </c>
      <c r="E791" s="65">
        <f>VLOOKUP(B791,'SKU List'!$A$6:$C$11,3,1)</f>
        <v>45.710999999999999</v>
      </c>
      <c r="F791" s="140">
        <f t="shared" si="12"/>
        <v>0.15054661564888547</v>
      </c>
    </row>
    <row r="792" spans="1:6" ht="15" customHeight="1" x14ac:dyDescent="0.25">
      <c r="A792" s="22">
        <v>42867</v>
      </c>
      <c r="B792" s="21" t="s">
        <v>34</v>
      </c>
      <c r="C792" s="5">
        <v>48.235478733032309</v>
      </c>
      <c r="D792">
        <v>37</v>
      </c>
      <c r="E792" s="65">
        <f>VLOOKUP(B792,'SKU List'!$A$6:$C$11,3,1)</f>
        <v>40.632000000000005</v>
      </c>
      <c r="F792" s="140">
        <f t="shared" si="12"/>
        <v>0.18713030943670761</v>
      </c>
    </row>
    <row r="793" spans="1:6" ht="15" customHeight="1" x14ac:dyDescent="0.25">
      <c r="A793" s="22">
        <v>42867</v>
      </c>
      <c r="B793" s="21">
        <v>84325322</v>
      </c>
      <c r="C793" s="5">
        <v>43.394627255526402</v>
      </c>
      <c r="D793">
        <v>24</v>
      </c>
      <c r="E793" s="65">
        <f>VLOOKUP(B793,'SKU List'!$A$6:$C$11,3,1)</f>
        <v>35.552999999999997</v>
      </c>
      <c r="F793" s="140">
        <f t="shared" si="12"/>
        <v>0.22056161942807653</v>
      </c>
    </row>
    <row r="794" spans="1:6" ht="15" customHeight="1" x14ac:dyDescent="0.25">
      <c r="A794" s="22">
        <v>42867</v>
      </c>
      <c r="B794" s="21" t="s">
        <v>35</v>
      </c>
      <c r="C794" s="5">
        <v>62.085006720393196</v>
      </c>
      <c r="D794">
        <v>38</v>
      </c>
      <c r="E794" s="65">
        <f>VLOOKUP(B794,'SKU List'!$A$6:$C$11,3,1)</f>
        <v>50.79</v>
      </c>
      <c r="F794" s="140">
        <f t="shared" si="12"/>
        <v>0.22238642883231338</v>
      </c>
    </row>
    <row r="795" spans="1:6" ht="15" customHeight="1" x14ac:dyDescent="0.25">
      <c r="A795" s="22">
        <v>42867</v>
      </c>
      <c r="B795" s="21" t="s">
        <v>36</v>
      </c>
      <c r="C795" s="5">
        <v>58.447232488753293</v>
      </c>
      <c r="D795">
        <v>42</v>
      </c>
      <c r="E795" s="65">
        <f>VLOOKUP(B795,'SKU List'!$A$6:$C$11,3,1)</f>
        <v>50.79</v>
      </c>
      <c r="F795" s="140">
        <f t="shared" si="12"/>
        <v>0.15076260068425468</v>
      </c>
    </row>
    <row r="796" spans="1:6" x14ac:dyDescent="0.25">
      <c r="A796" s="22">
        <v>42868</v>
      </c>
      <c r="B796" s="21" t="s">
        <v>41</v>
      </c>
      <c r="C796" s="5">
        <v>59.792344118498576</v>
      </c>
      <c r="D796">
        <v>37</v>
      </c>
      <c r="E796" s="65">
        <f>VLOOKUP(B796,'SKU List'!$A$6:$C$11,3,1)</f>
        <v>50.79</v>
      </c>
      <c r="F796" s="140">
        <f t="shared" si="12"/>
        <v>0.1772463894171801</v>
      </c>
    </row>
    <row r="797" spans="1:6" ht="15" customHeight="1" x14ac:dyDescent="0.25">
      <c r="A797" s="22">
        <v>42868</v>
      </c>
      <c r="B797" s="21" t="s">
        <v>33</v>
      </c>
      <c r="C797" s="5">
        <v>55.746977132773814</v>
      </c>
      <c r="D797">
        <v>26</v>
      </c>
      <c r="E797" s="65">
        <f>VLOOKUP(B797,'SKU List'!$A$6:$C$11,3,1)</f>
        <v>45.710999999999999</v>
      </c>
      <c r="F797" s="140">
        <f t="shared" si="12"/>
        <v>0.21955278013549948</v>
      </c>
    </row>
    <row r="798" spans="1:6" ht="15" customHeight="1" x14ac:dyDescent="0.25">
      <c r="A798" s="22">
        <v>42868</v>
      </c>
      <c r="B798" s="21" t="s">
        <v>34</v>
      </c>
      <c r="C798" s="5">
        <v>51.827273884088449</v>
      </c>
      <c r="D798">
        <v>45</v>
      </c>
      <c r="E798" s="65">
        <f>VLOOKUP(B798,'SKU List'!$A$6:$C$11,3,1)</f>
        <v>40.632000000000005</v>
      </c>
      <c r="F798" s="140">
        <f t="shared" si="12"/>
        <v>0.27552849685195024</v>
      </c>
    </row>
    <row r="799" spans="1:6" ht="15" customHeight="1" x14ac:dyDescent="0.25">
      <c r="A799" s="22">
        <v>42868</v>
      </c>
      <c r="B799" s="21">
        <v>84325322</v>
      </c>
      <c r="C799" s="5">
        <v>43.255788008885276</v>
      </c>
      <c r="D799">
        <v>19</v>
      </c>
      <c r="E799" s="65">
        <f>VLOOKUP(B799,'SKU List'!$A$6:$C$11,3,1)</f>
        <v>35.552999999999997</v>
      </c>
      <c r="F799" s="140">
        <f t="shared" si="12"/>
        <v>0.21665648493475315</v>
      </c>
    </row>
    <row r="800" spans="1:6" ht="15" customHeight="1" x14ac:dyDescent="0.25">
      <c r="A800" s="22">
        <v>42868</v>
      </c>
      <c r="B800" s="21" t="s">
        <v>35</v>
      </c>
      <c r="C800" s="5">
        <v>59.771419616433711</v>
      </c>
      <c r="D800">
        <v>37</v>
      </c>
      <c r="E800" s="65">
        <f>VLOOKUP(B800,'SKU List'!$A$6:$C$11,3,1)</f>
        <v>50.79</v>
      </c>
      <c r="F800" s="140">
        <f t="shared" si="12"/>
        <v>0.17683440867166197</v>
      </c>
    </row>
    <row r="801" spans="1:6" ht="15" customHeight="1" x14ac:dyDescent="0.25">
      <c r="A801" s="22">
        <v>42868</v>
      </c>
      <c r="B801" s="21" t="s">
        <v>36</v>
      </c>
      <c r="C801" s="5">
        <v>64.843468886600732</v>
      </c>
      <c r="D801">
        <v>42</v>
      </c>
      <c r="E801" s="65">
        <f>VLOOKUP(B801,'SKU List'!$A$6:$C$11,3,1)</f>
        <v>50.79</v>
      </c>
      <c r="F801" s="140">
        <f t="shared" si="12"/>
        <v>0.27669755634181398</v>
      </c>
    </row>
    <row r="802" spans="1:6" x14ac:dyDescent="0.25">
      <c r="A802" s="22">
        <v>42869</v>
      </c>
      <c r="B802" s="21" t="s">
        <v>41</v>
      </c>
      <c r="C802" s="5">
        <v>62.513150775710109</v>
      </c>
      <c r="D802">
        <v>37</v>
      </c>
      <c r="E802" s="65">
        <f>VLOOKUP(B802,'SKU List'!$A$6:$C$11,3,1)</f>
        <v>50.79</v>
      </c>
      <c r="F802" s="140">
        <f t="shared" si="12"/>
        <v>0.23081612080547567</v>
      </c>
    </row>
    <row r="803" spans="1:6" ht="15" customHeight="1" x14ac:dyDescent="0.25">
      <c r="A803" s="22">
        <v>42869</v>
      </c>
      <c r="B803" s="21" t="s">
        <v>33</v>
      </c>
      <c r="C803" s="5">
        <v>58.20690288926491</v>
      </c>
      <c r="D803">
        <v>27</v>
      </c>
      <c r="E803" s="65">
        <f>VLOOKUP(B803,'SKU List'!$A$6:$C$11,3,1)</f>
        <v>45.710999999999999</v>
      </c>
      <c r="F803" s="140">
        <f t="shared" si="12"/>
        <v>0.27336752399345698</v>
      </c>
    </row>
    <row r="804" spans="1:6" ht="15" customHeight="1" x14ac:dyDescent="0.25">
      <c r="A804" s="22">
        <v>42869</v>
      </c>
      <c r="B804" s="21" t="s">
        <v>34</v>
      </c>
      <c r="C804" s="5">
        <v>45.049339653361464</v>
      </c>
      <c r="D804">
        <v>47</v>
      </c>
      <c r="E804" s="65">
        <f>VLOOKUP(B804,'SKU List'!$A$6:$C$11,3,1)</f>
        <v>40.632000000000005</v>
      </c>
      <c r="F804" s="140">
        <f t="shared" si="12"/>
        <v>0.10871578197877187</v>
      </c>
    </row>
    <row r="805" spans="1:6" ht="15" customHeight="1" x14ac:dyDescent="0.25">
      <c r="A805" s="22">
        <v>42869</v>
      </c>
      <c r="B805" s="21">
        <v>84325322</v>
      </c>
      <c r="C805" s="5">
        <v>45.054816332889196</v>
      </c>
      <c r="D805">
        <v>19</v>
      </c>
      <c r="E805" s="65">
        <f>VLOOKUP(B805,'SKU List'!$A$6:$C$11,3,1)</f>
        <v>35.552999999999997</v>
      </c>
      <c r="F805" s="140">
        <f t="shared" si="12"/>
        <v>0.26725779351641771</v>
      </c>
    </row>
    <row r="806" spans="1:6" ht="15" customHeight="1" x14ac:dyDescent="0.25">
      <c r="A806" s="22">
        <v>42869</v>
      </c>
      <c r="B806" s="21" t="s">
        <v>35</v>
      </c>
      <c r="C806" s="5">
        <v>56.451045141528283</v>
      </c>
      <c r="D806">
        <v>38</v>
      </c>
      <c r="E806" s="65">
        <f>VLOOKUP(B806,'SKU List'!$A$6:$C$11,3,1)</f>
        <v>50.79</v>
      </c>
      <c r="F806" s="140">
        <f t="shared" si="12"/>
        <v>0.11145983739965119</v>
      </c>
    </row>
    <row r="807" spans="1:6" ht="15" customHeight="1" x14ac:dyDescent="0.25">
      <c r="A807" s="22">
        <v>42869</v>
      </c>
      <c r="B807" s="21" t="s">
        <v>36</v>
      </c>
      <c r="C807" s="5">
        <v>63.747357145460384</v>
      </c>
      <c r="D807">
        <v>39</v>
      </c>
      <c r="E807" s="65">
        <f>VLOOKUP(B807,'SKU List'!$A$6:$C$11,3,1)</f>
        <v>50.79</v>
      </c>
      <c r="F807" s="140">
        <f t="shared" si="12"/>
        <v>0.25511630528569373</v>
      </c>
    </row>
    <row r="808" spans="1:6" x14ac:dyDescent="0.25">
      <c r="A808" s="22">
        <v>42870</v>
      </c>
      <c r="B808" s="21" t="s">
        <v>41</v>
      </c>
      <c r="C808" s="5">
        <v>63.112672549105518</v>
      </c>
      <c r="D808">
        <v>36</v>
      </c>
      <c r="E808" s="65">
        <f>VLOOKUP(B808,'SKU List'!$A$6:$C$11,3,1)</f>
        <v>50.79</v>
      </c>
      <c r="F808" s="140">
        <f t="shared" si="12"/>
        <v>0.24262005412690529</v>
      </c>
    </row>
    <row r="809" spans="1:6" ht="15" customHeight="1" x14ac:dyDescent="0.25">
      <c r="A809" s="22">
        <v>42870</v>
      </c>
      <c r="B809" s="21" t="s">
        <v>33</v>
      </c>
      <c r="C809" s="5">
        <v>53.799088482106974</v>
      </c>
      <c r="D809">
        <v>27</v>
      </c>
      <c r="E809" s="65">
        <f>VLOOKUP(B809,'SKU List'!$A$6:$C$11,3,1)</f>
        <v>45.710999999999999</v>
      </c>
      <c r="F809" s="140">
        <f t="shared" si="12"/>
        <v>0.17693965308365547</v>
      </c>
    </row>
    <row r="810" spans="1:6" ht="15" customHeight="1" x14ac:dyDescent="0.25">
      <c r="A810" s="22">
        <v>42870</v>
      </c>
      <c r="B810" s="21" t="s">
        <v>34</v>
      </c>
      <c r="C810" s="5">
        <v>52.094425588799112</v>
      </c>
      <c r="D810">
        <v>42</v>
      </c>
      <c r="E810" s="65">
        <f>VLOOKUP(B810,'SKU List'!$A$6:$C$11,3,1)</f>
        <v>40.632000000000005</v>
      </c>
      <c r="F810" s="140">
        <f t="shared" si="12"/>
        <v>0.2821034059066525</v>
      </c>
    </row>
    <row r="811" spans="1:6" ht="15" customHeight="1" x14ac:dyDescent="0.25">
      <c r="A811" s="22">
        <v>42870</v>
      </c>
      <c r="B811" s="21">
        <v>84325322</v>
      </c>
      <c r="C811" s="5">
        <v>45.41312975598845</v>
      </c>
      <c r="D811">
        <v>20</v>
      </c>
      <c r="E811" s="65">
        <f>VLOOKUP(B811,'SKU List'!$A$6:$C$11,3,1)</f>
        <v>35.552999999999997</v>
      </c>
      <c r="F811" s="140">
        <f t="shared" si="12"/>
        <v>0.277336082918135</v>
      </c>
    </row>
    <row r="812" spans="1:6" ht="15" customHeight="1" x14ac:dyDescent="0.25">
      <c r="A812" s="22">
        <v>42870</v>
      </c>
      <c r="B812" s="21" t="s">
        <v>35</v>
      </c>
      <c r="C812" s="5">
        <v>57.764654093232394</v>
      </c>
      <c r="D812">
        <v>36</v>
      </c>
      <c r="E812" s="65">
        <f>VLOOKUP(B812,'SKU List'!$A$6:$C$11,3,1)</f>
        <v>50.79</v>
      </c>
      <c r="F812" s="140">
        <f t="shared" si="12"/>
        <v>0.13732337257791682</v>
      </c>
    </row>
    <row r="813" spans="1:6" ht="15" customHeight="1" x14ac:dyDescent="0.25">
      <c r="A813" s="22">
        <v>42870</v>
      </c>
      <c r="B813" s="21" t="s">
        <v>36</v>
      </c>
      <c r="C813" s="5">
        <v>59.678629440118463</v>
      </c>
      <c r="D813">
        <v>40</v>
      </c>
      <c r="E813" s="65">
        <f>VLOOKUP(B813,'SKU List'!$A$6:$C$11,3,1)</f>
        <v>50.79</v>
      </c>
      <c r="F813" s="140">
        <f t="shared" si="12"/>
        <v>0.17500747076429346</v>
      </c>
    </row>
    <row r="814" spans="1:6" x14ac:dyDescent="0.25">
      <c r="A814" s="22">
        <v>42871</v>
      </c>
      <c r="B814" s="21" t="s">
        <v>41</v>
      </c>
      <c r="C814" s="5">
        <v>58.71108701868252</v>
      </c>
      <c r="D814">
        <v>34</v>
      </c>
      <c r="E814" s="65">
        <f>VLOOKUP(B814,'SKU List'!$A$6:$C$11,3,1)</f>
        <v>50.79</v>
      </c>
      <c r="F814" s="140">
        <f t="shared" si="12"/>
        <v>0.15595761013354048</v>
      </c>
    </row>
    <row r="815" spans="1:6" ht="15" customHeight="1" x14ac:dyDescent="0.25">
      <c r="A815" s="22">
        <v>42871</v>
      </c>
      <c r="B815" s="21" t="s">
        <v>33</v>
      </c>
      <c r="C815" s="5">
        <v>57.139039313378909</v>
      </c>
      <c r="D815">
        <v>27</v>
      </c>
      <c r="E815" s="65">
        <f>VLOOKUP(B815,'SKU List'!$A$6:$C$11,3,1)</f>
        <v>45.710999999999999</v>
      </c>
      <c r="F815" s="140">
        <f t="shared" si="12"/>
        <v>0.25000632918507387</v>
      </c>
    </row>
    <row r="816" spans="1:6" ht="15" customHeight="1" x14ac:dyDescent="0.25">
      <c r="A816" s="22">
        <v>42871</v>
      </c>
      <c r="B816" s="21" t="s">
        <v>34</v>
      </c>
      <c r="C816" s="5">
        <v>51.945843272119497</v>
      </c>
      <c r="D816">
        <v>41</v>
      </c>
      <c r="E816" s="65">
        <f>VLOOKUP(B816,'SKU List'!$A$6:$C$11,3,1)</f>
        <v>40.632000000000005</v>
      </c>
      <c r="F816" s="140">
        <f t="shared" si="12"/>
        <v>0.27844662512599649</v>
      </c>
    </row>
    <row r="817" spans="1:6" ht="15" customHeight="1" x14ac:dyDescent="0.25">
      <c r="A817" s="22">
        <v>42871</v>
      </c>
      <c r="B817" s="21">
        <v>84325322</v>
      </c>
      <c r="C817" s="5">
        <v>43.473481139650779</v>
      </c>
      <c r="D817">
        <v>19</v>
      </c>
      <c r="E817" s="65">
        <f>VLOOKUP(B817,'SKU List'!$A$6:$C$11,3,1)</f>
        <v>35.552999999999997</v>
      </c>
      <c r="F817" s="140">
        <f t="shared" si="12"/>
        <v>0.22277954433242717</v>
      </c>
    </row>
    <row r="818" spans="1:6" ht="15" customHeight="1" x14ac:dyDescent="0.25">
      <c r="A818" s="22">
        <v>42871</v>
      </c>
      <c r="B818" s="21" t="s">
        <v>35</v>
      </c>
      <c r="C818" s="5">
        <v>58.381232022034055</v>
      </c>
      <c r="D818">
        <v>37</v>
      </c>
      <c r="E818" s="65">
        <f>VLOOKUP(B818,'SKU List'!$A$6:$C$11,3,1)</f>
        <v>50.79</v>
      </c>
      <c r="F818" s="140">
        <f t="shared" si="12"/>
        <v>0.14946312309576798</v>
      </c>
    </row>
    <row r="819" spans="1:6" ht="15" customHeight="1" x14ac:dyDescent="0.25">
      <c r="A819" s="22">
        <v>42871</v>
      </c>
      <c r="B819" s="21" t="s">
        <v>36</v>
      </c>
      <c r="C819" s="5">
        <v>57.583321604105606</v>
      </c>
      <c r="D819">
        <v>39</v>
      </c>
      <c r="E819" s="65">
        <f>VLOOKUP(B819,'SKU List'!$A$6:$C$11,3,1)</f>
        <v>50.79</v>
      </c>
      <c r="F819" s="140">
        <f t="shared" si="12"/>
        <v>0.13375313258723384</v>
      </c>
    </row>
    <row r="820" spans="1:6" x14ac:dyDescent="0.25">
      <c r="A820" s="22">
        <v>42872</v>
      </c>
      <c r="B820" s="21" t="s">
        <v>41</v>
      </c>
      <c r="C820" s="5">
        <v>57.978973143311173</v>
      </c>
      <c r="D820">
        <v>39</v>
      </c>
      <c r="E820" s="65">
        <f>VLOOKUP(B820,'SKU List'!$A$6:$C$11,3,1)</f>
        <v>50.79</v>
      </c>
      <c r="F820" s="140">
        <f t="shared" si="12"/>
        <v>0.14154308216796954</v>
      </c>
    </row>
    <row r="821" spans="1:6" ht="15" customHeight="1" x14ac:dyDescent="0.25">
      <c r="A821" s="22">
        <v>42872</v>
      </c>
      <c r="B821" s="21" t="s">
        <v>33</v>
      </c>
      <c r="C821" s="5">
        <v>57.282978964857335</v>
      </c>
      <c r="D821">
        <v>27</v>
      </c>
      <c r="E821" s="65">
        <f>VLOOKUP(B821,'SKU List'!$A$6:$C$11,3,1)</f>
        <v>45.710999999999999</v>
      </c>
      <c r="F821" s="140">
        <f t="shared" si="12"/>
        <v>0.25315523538879781</v>
      </c>
    </row>
    <row r="822" spans="1:6" ht="15" customHeight="1" x14ac:dyDescent="0.25">
      <c r="A822" s="22">
        <v>42872</v>
      </c>
      <c r="B822" s="21" t="s">
        <v>34</v>
      </c>
      <c r="C822" s="5">
        <v>52.728948873931486</v>
      </c>
      <c r="D822">
        <v>42</v>
      </c>
      <c r="E822" s="65">
        <f>VLOOKUP(B822,'SKU List'!$A$6:$C$11,3,1)</f>
        <v>40.632000000000005</v>
      </c>
      <c r="F822" s="140">
        <f t="shared" si="12"/>
        <v>0.29771974980142446</v>
      </c>
    </row>
    <row r="823" spans="1:6" ht="15" customHeight="1" x14ac:dyDescent="0.25">
      <c r="A823" s="22">
        <v>42872</v>
      </c>
      <c r="B823" s="21">
        <v>84325322</v>
      </c>
      <c r="C823" s="5">
        <v>45.962724827123942</v>
      </c>
      <c r="D823">
        <v>24</v>
      </c>
      <c r="E823" s="65">
        <f>VLOOKUP(B823,'SKU List'!$A$6:$C$11,3,1)</f>
        <v>35.552999999999997</v>
      </c>
      <c r="F823" s="140">
        <f t="shared" si="12"/>
        <v>0.29279455537152832</v>
      </c>
    </row>
    <row r="824" spans="1:6" ht="15" customHeight="1" x14ac:dyDescent="0.25">
      <c r="A824" s="22">
        <v>42872</v>
      </c>
      <c r="B824" s="21" t="s">
        <v>35</v>
      </c>
      <c r="C824" s="5">
        <v>56.176702900892877</v>
      </c>
      <c r="D824">
        <v>37</v>
      </c>
      <c r="E824" s="65">
        <f>VLOOKUP(B824,'SKU List'!$A$6:$C$11,3,1)</f>
        <v>50.79</v>
      </c>
      <c r="F824" s="140">
        <f t="shared" si="12"/>
        <v>0.10605833630425041</v>
      </c>
    </row>
    <row r="825" spans="1:6" ht="15" customHeight="1" x14ac:dyDescent="0.25">
      <c r="A825" s="22">
        <v>42872</v>
      </c>
      <c r="B825" s="21" t="s">
        <v>36</v>
      </c>
      <c r="C825" s="5">
        <v>65.969803552497154</v>
      </c>
      <c r="D825">
        <v>38</v>
      </c>
      <c r="E825" s="65">
        <f>VLOOKUP(B825,'SKU List'!$A$6:$C$11,3,1)</f>
        <v>50.79</v>
      </c>
      <c r="F825" s="140">
        <f t="shared" si="12"/>
        <v>0.29887386399876265</v>
      </c>
    </row>
    <row r="826" spans="1:6" x14ac:dyDescent="0.25">
      <c r="A826" s="22">
        <v>42873</v>
      </c>
      <c r="B826" s="21" t="s">
        <v>41</v>
      </c>
      <c r="C826" s="5">
        <v>62.905263537898527</v>
      </c>
      <c r="D826">
        <v>40</v>
      </c>
      <c r="E826" s="65">
        <f>VLOOKUP(B826,'SKU List'!$A$6:$C$11,3,1)</f>
        <v>50.79</v>
      </c>
      <c r="F826" s="140">
        <f t="shared" si="12"/>
        <v>0.23853639570581864</v>
      </c>
    </row>
    <row r="827" spans="1:6" ht="15" customHeight="1" x14ac:dyDescent="0.25">
      <c r="A827" s="22">
        <v>42873</v>
      </c>
      <c r="B827" s="21" t="s">
        <v>33</v>
      </c>
      <c r="C827" s="5">
        <v>53.583255197584151</v>
      </c>
      <c r="D827">
        <v>28</v>
      </c>
      <c r="E827" s="65">
        <f>VLOOKUP(B827,'SKU List'!$A$6:$C$11,3,1)</f>
        <v>45.710999999999999</v>
      </c>
      <c r="F827" s="140">
        <f t="shared" si="12"/>
        <v>0.1722179606130724</v>
      </c>
    </row>
    <row r="828" spans="1:6" ht="15" customHeight="1" x14ac:dyDescent="0.25">
      <c r="A828" s="22">
        <v>42873</v>
      </c>
      <c r="B828" s="21" t="s">
        <v>34</v>
      </c>
      <c r="C828" s="5">
        <v>50.797086171407678</v>
      </c>
      <c r="D828">
        <v>37</v>
      </c>
      <c r="E828" s="65">
        <f>VLOOKUP(B828,'SKU List'!$A$6:$C$11,3,1)</f>
        <v>40.632000000000005</v>
      </c>
      <c r="F828" s="140">
        <f t="shared" si="12"/>
        <v>0.25017439878439829</v>
      </c>
    </row>
    <row r="829" spans="1:6" ht="15" customHeight="1" x14ac:dyDescent="0.25">
      <c r="A829" s="22">
        <v>42873</v>
      </c>
      <c r="B829" s="21">
        <v>84325322</v>
      </c>
      <c r="C829" s="5">
        <v>42.7173682790296</v>
      </c>
      <c r="D829">
        <v>24</v>
      </c>
      <c r="E829" s="65">
        <f>VLOOKUP(B829,'SKU List'!$A$6:$C$11,3,1)</f>
        <v>35.552999999999997</v>
      </c>
      <c r="F829" s="140">
        <f t="shared" si="12"/>
        <v>0.20151234154725631</v>
      </c>
    </row>
    <row r="830" spans="1:6" ht="15" customHeight="1" x14ac:dyDescent="0.25">
      <c r="A830" s="22">
        <v>42873</v>
      </c>
      <c r="B830" s="21" t="s">
        <v>35</v>
      </c>
      <c r="C830" s="5">
        <v>62.171411586239849</v>
      </c>
      <c r="D830">
        <v>33</v>
      </c>
      <c r="E830" s="65">
        <f>VLOOKUP(B830,'SKU List'!$A$6:$C$11,3,1)</f>
        <v>50.79</v>
      </c>
      <c r="F830" s="140">
        <f t="shared" si="12"/>
        <v>0.22408764690371824</v>
      </c>
    </row>
    <row r="831" spans="1:6" ht="15" customHeight="1" x14ac:dyDescent="0.25">
      <c r="A831" s="22">
        <v>42873</v>
      </c>
      <c r="B831" s="21" t="s">
        <v>36</v>
      </c>
      <c r="C831" s="5">
        <v>62.157316609364869</v>
      </c>
      <c r="D831">
        <v>42</v>
      </c>
      <c r="E831" s="65">
        <f>VLOOKUP(B831,'SKU List'!$A$6:$C$11,3,1)</f>
        <v>50.79</v>
      </c>
      <c r="F831" s="140">
        <f t="shared" si="12"/>
        <v>0.22381013210011558</v>
      </c>
    </row>
    <row r="832" spans="1:6" x14ac:dyDescent="0.25">
      <c r="A832" s="22">
        <v>42874</v>
      </c>
      <c r="B832" s="21" t="s">
        <v>41</v>
      </c>
      <c r="C832" s="5">
        <v>63.681627593640904</v>
      </c>
      <c r="D832">
        <v>34</v>
      </c>
      <c r="E832" s="65">
        <f>VLOOKUP(B832,'SKU List'!$A$6:$C$11,3,1)</f>
        <v>50.79</v>
      </c>
      <c r="F832" s="140">
        <f t="shared" si="12"/>
        <v>0.2538221617176788</v>
      </c>
    </row>
    <row r="833" spans="1:6" ht="15" customHeight="1" x14ac:dyDescent="0.25">
      <c r="A833" s="22">
        <v>42874</v>
      </c>
      <c r="B833" s="21" t="s">
        <v>33</v>
      </c>
      <c r="C833" s="5">
        <v>53.499837681788769</v>
      </c>
      <c r="D833">
        <v>27</v>
      </c>
      <c r="E833" s="65">
        <f>VLOOKUP(B833,'SKU List'!$A$6:$C$11,3,1)</f>
        <v>45.710999999999999</v>
      </c>
      <c r="F833" s="140">
        <f t="shared" si="12"/>
        <v>0.17039307129112841</v>
      </c>
    </row>
    <row r="834" spans="1:6" ht="15" customHeight="1" x14ac:dyDescent="0.25">
      <c r="A834" s="22">
        <v>42874</v>
      </c>
      <c r="B834" s="21" t="s">
        <v>34</v>
      </c>
      <c r="C834" s="5">
        <v>48.611084377188199</v>
      </c>
      <c r="D834">
        <v>42</v>
      </c>
      <c r="E834" s="65">
        <f>VLOOKUP(B834,'SKU List'!$A$6:$C$11,3,1)</f>
        <v>40.632000000000005</v>
      </c>
      <c r="F834" s="140">
        <f t="shared" si="12"/>
        <v>0.19637439400443477</v>
      </c>
    </row>
    <row r="835" spans="1:6" ht="15" customHeight="1" x14ac:dyDescent="0.25">
      <c r="A835" s="22">
        <v>42874</v>
      </c>
      <c r="B835" s="21">
        <v>84325322</v>
      </c>
      <c r="C835" s="5">
        <v>42.79089069453984</v>
      </c>
      <c r="D835">
        <v>21</v>
      </c>
      <c r="E835" s="65">
        <f>VLOOKUP(B835,'SKU List'!$A$6:$C$11,3,1)</f>
        <v>35.552999999999997</v>
      </c>
      <c r="F835" s="140">
        <f t="shared" si="12"/>
        <v>0.20358030811857911</v>
      </c>
    </row>
    <row r="836" spans="1:6" ht="15" customHeight="1" x14ac:dyDescent="0.25">
      <c r="A836" s="22">
        <v>42874</v>
      </c>
      <c r="B836" s="21" t="s">
        <v>35</v>
      </c>
      <c r="C836" s="5">
        <v>59.367951709660133</v>
      </c>
      <c r="D836">
        <v>36</v>
      </c>
      <c r="E836" s="65">
        <f>VLOOKUP(B836,'SKU List'!$A$6:$C$11,3,1)</f>
        <v>50.79</v>
      </c>
      <c r="F836" s="140">
        <f t="shared" si="12"/>
        <v>0.16889056329317059</v>
      </c>
    </row>
    <row r="837" spans="1:6" ht="15" customHeight="1" x14ac:dyDescent="0.25">
      <c r="A837" s="22">
        <v>42874</v>
      </c>
      <c r="B837" s="21" t="s">
        <v>36</v>
      </c>
      <c r="C837" s="5">
        <v>62.676717545420153</v>
      </c>
      <c r="D837">
        <v>44</v>
      </c>
      <c r="E837" s="65">
        <f>VLOOKUP(B837,'SKU List'!$A$6:$C$11,3,1)</f>
        <v>50.79</v>
      </c>
      <c r="F837" s="140">
        <f t="shared" ref="F837:F900" si="13">(C837-E837)/E837</f>
        <v>0.23403657305414757</v>
      </c>
    </row>
    <row r="838" spans="1:6" x14ac:dyDescent="0.25">
      <c r="A838" s="22">
        <v>42875</v>
      </c>
      <c r="B838" s="21" t="s">
        <v>41</v>
      </c>
      <c r="C838" s="5">
        <v>60.076954870318914</v>
      </c>
      <c r="D838">
        <v>35</v>
      </c>
      <c r="E838" s="65">
        <f>VLOOKUP(B838,'SKU List'!$A$6:$C$11,3,1)</f>
        <v>50.79</v>
      </c>
      <c r="F838" s="140">
        <f t="shared" si="13"/>
        <v>0.18285006635792311</v>
      </c>
    </row>
    <row r="839" spans="1:6" ht="15" customHeight="1" x14ac:dyDescent="0.25">
      <c r="A839" s="22">
        <v>42875</v>
      </c>
      <c r="B839" s="21" t="s">
        <v>33</v>
      </c>
      <c r="C839" s="5">
        <v>55.072646307028556</v>
      </c>
      <c r="D839">
        <v>27</v>
      </c>
      <c r="E839" s="65">
        <f>VLOOKUP(B839,'SKU List'!$A$6:$C$11,3,1)</f>
        <v>45.710999999999999</v>
      </c>
      <c r="F839" s="140">
        <f t="shared" si="13"/>
        <v>0.20480073301893545</v>
      </c>
    </row>
    <row r="840" spans="1:6" ht="15" customHeight="1" x14ac:dyDescent="0.25">
      <c r="A840" s="22">
        <v>42875</v>
      </c>
      <c r="B840" s="21" t="s">
        <v>34</v>
      </c>
      <c r="C840" s="5">
        <v>52.246817434406417</v>
      </c>
      <c r="D840">
        <v>36</v>
      </c>
      <c r="E840" s="65">
        <f>VLOOKUP(B840,'SKU List'!$A$6:$C$11,3,1)</f>
        <v>40.632000000000005</v>
      </c>
      <c r="F840" s="140">
        <f t="shared" si="13"/>
        <v>0.28585394355203808</v>
      </c>
    </row>
    <row r="841" spans="1:6" ht="15" customHeight="1" x14ac:dyDescent="0.25">
      <c r="A841" s="22">
        <v>42875</v>
      </c>
      <c r="B841" s="21">
        <v>84325322</v>
      </c>
      <c r="C841" s="5">
        <v>44.155661489329184</v>
      </c>
      <c r="D841">
        <v>24</v>
      </c>
      <c r="E841" s="65">
        <f>VLOOKUP(B841,'SKU List'!$A$6:$C$11,3,1)</f>
        <v>35.552999999999997</v>
      </c>
      <c r="F841" s="140">
        <f t="shared" si="13"/>
        <v>0.24196724578317405</v>
      </c>
    </row>
    <row r="842" spans="1:6" ht="15" customHeight="1" x14ac:dyDescent="0.25">
      <c r="A842" s="22">
        <v>42875</v>
      </c>
      <c r="B842" s="21" t="s">
        <v>35</v>
      </c>
      <c r="C842" s="5">
        <v>57.190520715027645</v>
      </c>
      <c r="D842">
        <v>37</v>
      </c>
      <c r="E842" s="65">
        <f>VLOOKUP(B842,'SKU List'!$A$6:$C$11,3,1)</f>
        <v>50.79</v>
      </c>
      <c r="F842" s="140">
        <f t="shared" si="13"/>
        <v>0.1260193092149566</v>
      </c>
    </row>
    <row r="843" spans="1:6" ht="15" customHeight="1" x14ac:dyDescent="0.25">
      <c r="A843" s="22">
        <v>42875</v>
      </c>
      <c r="B843" s="21" t="s">
        <v>36</v>
      </c>
      <c r="C843" s="5">
        <v>58.818993933396868</v>
      </c>
      <c r="D843">
        <v>38</v>
      </c>
      <c r="E843" s="65">
        <f>VLOOKUP(B843,'SKU List'!$A$6:$C$11,3,1)</f>
        <v>50.79</v>
      </c>
      <c r="F843" s="140">
        <f t="shared" si="13"/>
        <v>0.1580821802204542</v>
      </c>
    </row>
    <row r="844" spans="1:6" x14ac:dyDescent="0.25">
      <c r="A844" s="22">
        <v>42876</v>
      </c>
      <c r="B844" s="21" t="s">
        <v>41</v>
      </c>
      <c r="C844" s="5">
        <v>56.423869751759646</v>
      </c>
      <c r="D844">
        <v>37</v>
      </c>
      <c r="E844" s="65">
        <f>VLOOKUP(B844,'SKU List'!$A$6:$C$11,3,1)</f>
        <v>50.79</v>
      </c>
      <c r="F844" s="140">
        <f t="shared" si="13"/>
        <v>0.110924783456579</v>
      </c>
    </row>
    <row r="845" spans="1:6" ht="15" customHeight="1" x14ac:dyDescent="0.25">
      <c r="A845" s="22">
        <v>42876</v>
      </c>
      <c r="B845" s="21" t="s">
        <v>33</v>
      </c>
      <c r="C845" s="5">
        <v>52.682195213595037</v>
      </c>
      <c r="D845">
        <v>32</v>
      </c>
      <c r="E845" s="65">
        <f>VLOOKUP(B845,'SKU List'!$A$6:$C$11,3,1)</f>
        <v>45.710999999999999</v>
      </c>
      <c r="F845" s="140">
        <f t="shared" si="13"/>
        <v>0.1525058566558386</v>
      </c>
    </row>
    <row r="846" spans="1:6" ht="15" customHeight="1" x14ac:dyDescent="0.25">
      <c r="A846" s="22">
        <v>42876</v>
      </c>
      <c r="B846" s="21" t="s">
        <v>34</v>
      </c>
      <c r="C846" s="5">
        <v>45.589945798518549</v>
      </c>
      <c r="D846">
        <v>44</v>
      </c>
      <c r="E846" s="65">
        <f>VLOOKUP(B846,'SKU List'!$A$6:$C$11,3,1)</f>
        <v>40.632000000000005</v>
      </c>
      <c r="F846" s="140">
        <f t="shared" si="13"/>
        <v>0.12202071762449654</v>
      </c>
    </row>
    <row r="847" spans="1:6" ht="15" customHeight="1" x14ac:dyDescent="0.25">
      <c r="A847" s="22">
        <v>42876</v>
      </c>
      <c r="B847" s="21">
        <v>84325322</v>
      </c>
      <c r="C847" s="5">
        <v>45.676420890115786</v>
      </c>
      <c r="D847">
        <v>22</v>
      </c>
      <c r="E847" s="65">
        <f>VLOOKUP(B847,'SKU List'!$A$6:$C$11,3,1)</f>
        <v>35.552999999999997</v>
      </c>
      <c r="F847" s="140">
        <f t="shared" si="13"/>
        <v>0.28474167834263747</v>
      </c>
    </row>
    <row r="848" spans="1:6" ht="15" customHeight="1" x14ac:dyDescent="0.25">
      <c r="A848" s="22">
        <v>42876</v>
      </c>
      <c r="B848" s="21" t="s">
        <v>35</v>
      </c>
      <c r="C848" s="5">
        <v>56.230270339805266</v>
      </c>
      <c r="D848">
        <v>34</v>
      </c>
      <c r="E848" s="65">
        <f>VLOOKUP(B848,'SKU List'!$A$6:$C$11,3,1)</f>
        <v>50.79</v>
      </c>
      <c r="F848" s="140">
        <f t="shared" si="13"/>
        <v>0.10711302106330511</v>
      </c>
    </row>
    <row r="849" spans="1:6" ht="15" customHeight="1" x14ac:dyDescent="0.25">
      <c r="A849" s="22">
        <v>42876</v>
      </c>
      <c r="B849" s="21" t="s">
        <v>36</v>
      </c>
      <c r="C849" s="5">
        <v>57.767964932354865</v>
      </c>
      <c r="D849">
        <v>40</v>
      </c>
      <c r="E849" s="65">
        <f>VLOOKUP(B849,'SKU List'!$A$6:$C$11,3,1)</f>
        <v>50.79</v>
      </c>
      <c r="F849" s="140">
        <f t="shared" si="13"/>
        <v>0.13738855940844388</v>
      </c>
    </row>
    <row r="850" spans="1:6" x14ac:dyDescent="0.25">
      <c r="A850" s="22">
        <v>42877</v>
      </c>
      <c r="B850" s="21" t="s">
        <v>41</v>
      </c>
      <c r="C850" s="5">
        <v>63.166645640091566</v>
      </c>
      <c r="D850">
        <v>33</v>
      </c>
      <c r="E850" s="65">
        <f>VLOOKUP(B850,'SKU List'!$A$6:$C$11,3,1)</f>
        <v>50.79</v>
      </c>
      <c r="F850" s="140">
        <f t="shared" si="13"/>
        <v>0.24368272573521496</v>
      </c>
    </row>
    <row r="851" spans="1:6" ht="15" customHeight="1" x14ac:dyDescent="0.25">
      <c r="A851" s="22">
        <v>42877</v>
      </c>
      <c r="B851" s="21" t="s">
        <v>33</v>
      </c>
      <c r="C851" s="5">
        <v>55.69638137984122</v>
      </c>
      <c r="D851">
        <v>31</v>
      </c>
      <c r="E851" s="65">
        <f>VLOOKUP(B851,'SKU List'!$A$6:$C$11,3,1)</f>
        <v>45.710999999999999</v>
      </c>
      <c r="F851" s="140">
        <f t="shared" si="13"/>
        <v>0.2184459184844178</v>
      </c>
    </row>
    <row r="852" spans="1:6" ht="15" customHeight="1" x14ac:dyDescent="0.25">
      <c r="A852" s="22">
        <v>42877</v>
      </c>
      <c r="B852" s="21" t="s">
        <v>34</v>
      </c>
      <c r="C852" s="5">
        <v>48.166153459196323</v>
      </c>
      <c r="D852">
        <v>46</v>
      </c>
      <c r="E852" s="65">
        <f>VLOOKUP(B852,'SKU List'!$A$6:$C$11,3,1)</f>
        <v>40.632000000000005</v>
      </c>
      <c r="F852" s="140">
        <f t="shared" si="13"/>
        <v>0.18542413514462289</v>
      </c>
    </row>
    <row r="853" spans="1:6" ht="15" customHeight="1" x14ac:dyDescent="0.25">
      <c r="A853" s="22">
        <v>42877</v>
      </c>
      <c r="B853" s="21">
        <v>84325322</v>
      </c>
      <c r="C853" s="5">
        <v>41.914754024366331</v>
      </c>
      <c r="D853">
        <v>24</v>
      </c>
      <c r="E853" s="65">
        <f>VLOOKUP(B853,'SKU List'!$A$6:$C$11,3,1)</f>
        <v>35.552999999999997</v>
      </c>
      <c r="F853" s="140">
        <f t="shared" si="13"/>
        <v>0.17893719304605335</v>
      </c>
    </row>
    <row r="854" spans="1:6" ht="15" customHeight="1" x14ac:dyDescent="0.25">
      <c r="A854" s="22">
        <v>42877</v>
      </c>
      <c r="B854" s="21" t="s">
        <v>35</v>
      </c>
      <c r="C854" s="5">
        <v>57.787926872775223</v>
      </c>
      <c r="D854">
        <v>37</v>
      </c>
      <c r="E854" s="65">
        <f>VLOOKUP(B854,'SKU List'!$A$6:$C$11,3,1)</f>
        <v>50.79</v>
      </c>
      <c r="F854" s="140">
        <f t="shared" si="13"/>
        <v>0.13778158835942556</v>
      </c>
    </row>
    <row r="855" spans="1:6" ht="15" customHeight="1" x14ac:dyDescent="0.25">
      <c r="A855" s="22">
        <v>42877</v>
      </c>
      <c r="B855" s="21" t="s">
        <v>36</v>
      </c>
      <c r="C855" s="5">
        <v>63.692180250296055</v>
      </c>
      <c r="D855">
        <v>35</v>
      </c>
      <c r="E855" s="65">
        <f>VLOOKUP(B855,'SKU List'!$A$6:$C$11,3,1)</f>
        <v>50.79</v>
      </c>
      <c r="F855" s="140">
        <f t="shared" si="13"/>
        <v>0.25402993207907176</v>
      </c>
    </row>
    <row r="856" spans="1:6" x14ac:dyDescent="0.25">
      <c r="A856" s="22">
        <v>42878</v>
      </c>
      <c r="B856" s="21" t="s">
        <v>41</v>
      </c>
      <c r="C856" s="5">
        <v>59.559589916710323</v>
      </c>
      <c r="D856">
        <v>39</v>
      </c>
      <c r="E856" s="65">
        <f>VLOOKUP(B856,'SKU List'!$A$6:$C$11,3,1)</f>
        <v>50.79</v>
      </c>
      <c r="F856" s="140">
        <f t="shared" si="13"/>
        <v>0.17266371168951217</v>
      </c>
    </row>
    <row r="857" spans="1:6" ht="15" customHeight="1" x14ac:dyDescent="0.25">
      <c r="A857" s="22">
        <v>42878</v>
      </c>
      <c r="B857" s="21" t="s">
        <v>33</v>
      </c>
      <c r="C857" s="5">
        <v>55.025012949098162</v>
      </c>
      <c r="D857">
        <v>30</v>
      </c>
      <c r="E857" s="65">
        <f>VLOOKUP(B857,'SKU List'!$A$6:$C$11,3,1)</f>
        <v>45.710999999999999</v>
      </c>
      <c r="F857" s="140">
        <f t="shared" si="13"/>
        <v>0.20375867841653353</v>
      </c>
    </row>
    <row r="858" spans="1:6" ht="15" customHeight="1" x14ac:dyDescent="0.25">
      <c r="A858" s="22">
        <v>42878</v>
      </c>
      <c r="B858" s="21" t="s">
        <v>34</v>
      </c>
      <c r="C858" s="5">
        <v>50.008509513555978</v>
      </c>
      <c r="D858">
        <v>39</v>
      </c>
      <c r="E858" s="65">
        <f>VLOOKUP(B858,'SKU List'!$A$6:$C$11,3,1)</f>
        <v>40.632000000000005</v>
      </c>
      <c r="F858" s="140">
        <f t="shared" si="13"/>
        <v>0.23076662516134996</v>
      </c>
    </row>
    <row r="859" spans="1:6" ht="15" customHeight="1" x14ac:dyDescent="0.25">
      <c r="A859" s="22">
        <v>42878</v>
      </c>
      <c r="B859" s="21">
        <v>84325322</v>
      </c>
      <c r="C859" s="5">
        <v>43.824269358120475</v>
      </c>
      <c r="D859">
        <v>19</v>
      </c>
      <c r="E859" s="65">
        <f>VLOOKUP(B859,'SKU List'!$A$6:$C$11,3,1)</f>
        <v>35.552999999999997</v>
      </c>
      <c r="F859" s="140">
        <f t="shared" si="13"/>
        <v>0.23264617214076105</v>
      </c>
    </row>
    <row r="860" spans="1:6" ht="15" customHeight="1" x14ac:dyDescent="0.25">
      <c r="A860" s="22">
        <v>42878</v>
      </c>
      <c r="B860" s="21" t="s">
        <v>35</v>
      </c>
      <c r="C860" s="5">
        <v>59.949871527832684</v>
      </c>
      <c r="D860">
        <v>37</v>
      </c>
      <c r="E860" s="65">
        <f>VLOOKUP(B860,'SKU List'!$A$6:$C$11,3,1)</f>
        <v>50.79</v>
      </c>
      <c r="F860" s="140">
        <f t="shared" si="13"/>
        <v>0.18034793321190559</v>
      </c>
    </row>
    <row r="861" spans="1:6" ht="15" customHeight="1" x14ac:dyDescent="0.25">
      <c r="A861" s="22">
        <v>42878</v>
      </c>
      <c r="B861" s="21" t="s">
        <v>36</v>
      </c>
      <c r="C861" s="5">
        <v>56.770587991871643</v>
      </c>
      <c r="D861">
        <v>44</v>
      </c>
      <c r="E861" s="65">
        <f>VLOOKUP(B861,'SKU List'!$A$6:$C$11,3,1)</f>
        <v>50.79</v>
      </c>
      <c r="F861" s="140">
        <f t="shared" si="13"/>
        <v>0.11775128946390322</v>
      </c>
    </row>
    <row r="862" spans="1:6" x14ac:dyDescent="0.25">
      <c r="A862" s="22">
        <v>42879</v>
      </c>
      <c r="B862" s="21" t="s">
        <v>41</v>
      </c>
      <c r="C862" s="5">
        <v>60.764044429002489</v>
      </c>
      <c r="D862">
        <v>34</v>
      </c>
      <c r="E862" s="65">
        <f>VLOOKUP(B862,'SKU List'!$A$6:$C$11,3,1)</f>
        <v>50.79</v>
      </c>
      <c r="F862" s="140">
        <f t="shared" si="13"/>
        <v>0.19637811437295707</v>
      </c>
    </row>
    <row r="863" spans="1:6" ht="15" customHeight="1" x14ac:dyDescent="0.25">
      <c r="A863" s="22">
        <v>42879</v>
      </c>
      <c r="B863" s="21" t="s">
        <v>33</v>
      </c>
      <c r="C863" s="5">
        <v>56.832060825864332</v>
      </c>
      <c r="D863">
        <v>26</v>
      </c>
      <c r="E863" s="65">
        <f>VLOOKUP(B863,'SKU List'!$A$6:$C$11,3,1)</f>
        <v>45.710999999999999</v>
      </c>
      <c r="F863" s="140">
        <f t="shared" si="13"/>
        <v>0.24329069208427587</v>
      </c>
    </row>
    <row r="864" spans="1:6" ht="15" customHeight="1" x14ac:dyDescent="0.25">
      <c r="A864" s="22">
        <v>42879</v>
      </c>
      <c r="B864" s="21" t="s">
        <v>34</v>
      </c>
      <c r="C864" s="5">
        <v>45.505705444944844</v>
      </c>
      <c r="D864">
        <v>38</v>
      </c>
      <c r="E864" s="65">
        <f>VLOOKUP(B864,'SKU List'!$A$6:$C$11,3,1)</f>
        <v>40.632000000000005</v>
      </c>
      <c r="F864" s="140">
        <f t="shared" si="13"/>
        <v>0.11994746615831953</v>
      </c>
    </row>
    <row r="865" spans="1:6" ht="15" customHeight="1" x14ac:dyDescent="0.25">
      <c r="A865" s="22">
        <v>42879</v>
      </c>
      <c r="B865" s="21">
        <v>84325322</v>
      </c>
      <c r="C865" s="5">
        <v>45.814453458044532</v>
      </c>
      <c r="D865">
        <v>23</v>
      </c>
      <c r="E865" s="65">
        <f>VLOOKUP(B865,'SKU List'!$A$6:$C$11,3,1)</f>
        <v>35.552999999999997</v>
      </c>
      <c r="F865" s="140">
        <f t="shared" si="13"/>
        <v>0.28862412336636956</v>
      </c>
    </row>
    <row r="866" spans="1:6" ht="15" customHeight="1" x14ac:dyDescent="0.25">
      <c r="A866" s="22">
        <v>42879</v>
      </c>
      <c r="B866" s="21" t="s">
        <v>35</v>
      </c>
      <c r="C866" s="5">
        <v>65.521990695828805</v>
      </c>
      <c r="D866">
        <v>36</v>
      </c>
      <c r="E866" s="65">
        <f>VLOOKUP(B866,'SKU List'!$A$6:$C$11,3,1)</f>
        <v>50.79</v>
      </c>
      <c r="F866" s="140">
        <f t="shared" si="13"/>
        <v>0.29005691466487116</v>
      </c>
    </row>
    <row r="867" spans="1:6" ht="15" customHeight="1" x14ac:dyDescent="0.25">
      <c r="A867" s="22">
        <v>42879</v>
      </c>
      <c r="B867" s="21" t="s">
        <v>36</v>
      </c>
      <c r="C867" s="5">
        <v>56.803199273401269</v>
      </c>
      <c r="D867">
        <v>40</v>
      </c>
      <c r="E867" s="65">
        <f>VLOOKUP(B867,'SKU List'!$A$6:$C$11,3,1)</f>
        <v>50.79</v>
      </c>
      <c r="F867" s="140">
        <f t="shared" si="13"/>
        <v>0.11839337021857196</v>
      </c>
    </row>
    <row r="868" spans="1:6" x14ac:dyDescent="0.25">
      <c r="A868" s="22">
        <v>42880</v>
      </c>
      <c r="B868" s="21" t="s">
        <v>41</v>
      </c>
      <c r="C868" s="5">
        <v>61.947183378808241</v>
      </c>
      <c r="D868">
        <v>43</v>
      </c>
      <c r="E868" s="65">
        <f>VLOOKUP(B868,'SKU List'!$A$6:$C$11,3,1)</f>
        <v>50.79</v>
      </c>
      <c r="F868" s="140">
        <f t="shared" si="13"/>
        <v>0.21967283675542906</v>
      </c>
    </row>
    <row r="869" spans="1:6" ht="15" customHeight="1" x14ac:dyDescent="0.25">
      <c r="A869" s="22">
        <v>42880</v>
      </c>
      <c r="B869" s="21" t="s">
        <v>33</v>
      </c>
      <c r="C869" s="5">
        <v>56.715645647019883</v>
      </c>
      <c r="D869">
        <v>32</v>
      </c>
      <c r="E869" s="65">
        <f>VLOOKUP(B869,'SKU List'!$A$6:$C$11,3,1)</f>
        <v>45.710999999999999</v>
      </c>
      <c r="F869" s="140">
        <f t="shared" si="13"/>
        <v>0.24074392699831298</v>
      </c>
    </row>
    <row r="870" spans="1:6" ht="15" customHeight="1" x14ac:dyDescent="0.25">
      <c r="A870" s="22">
        <v>42880</v>
      </c>
      <c r="B870" s="21" t="s">
        <v>34</v>
      </c>
      <c r="C870" s="5">
        <v>47.370433861543304</v>
      </c>
      <c r="D870">
        <v>44</v>
      </c>
      <c r="E870" s="65">
        <f>VLOOKUP(B870,'SKU List'!$A$6:$C$11,3,1)</f>
        <v>40.632000000000005</v>
      </c>
      <c r="F870" s="140">
        <f t="shared" si="13"/>
        <v>0.16584056560206975</v>
      </c>
    </row>
    <row r="871" spans="1:6" ht="15" customHeight="1" x14ac:dyDescent="0.25">
      <c r="A871" s="22">
        <v>42880</v>
      </c>
      <c r="B871" s="21">
        <v>84325322</v>
      </c>
      <c r="C871" s="5">
        <v>41.337885232058412</v>
      </c>
      <c r="D871">
        <v>25</v>
      </c>
      <c r="E871" s="65">
        <f>VLOOKUP(B871,'SKU List'!$A$6:$C$11,3,1)</f>
        <v>35.552999999999997</v>
      </c>
      <c r="F871" s="140">
        <f t="shared" si="13"/>
        <v>0.16271159204732133</v>
      </c>
    </row>
    <row r="872" spans="1:6" ht="15" customHeight="1" x14ac:dyDescent="0.25">
      <c r="A872" s="22">
        <v>42880</v>
      </c>
      <c r="B872" s="21" t="s">
        <v>35</v>
      </c>
      <c r="C872" s="5">
        <v>63.041244676773758</v>
      </c>
      <c r="D872">
        <v>41</v>
      </c>
      <c r="E872" s="65">
        <f>VLOOKUP(B872,'SKU List'!$A$6:$C$11,3,1)</f>
        <v>50.79</v>
      </c>
      <c r="F872" s="140">
        <f t="shared" si="13"/>
        <v>0.24121371680987908</v>
      </c>
    </row>
    <row r="873" spans="1:6" ht="15" customHeight="1" x14ac:dyDescent="0.25">
      <c r="A873" s="22">
        <v>42880</v>
      </c>
      <c r="B873" s="21" t="s">
        <v>36</v>
      </c>
      <c r="C873" s="5">
        <v>60.140469294334927</v>
      </c>
      <c r="D873">
        <v>33</v>
      </c>
      <c r="E873" s="65">
        <f>VLOOKUP(B873,'SKU List'!$A$6:$C$11,3,1)</f>
        <v>50.79</v>
      </c>
      <c r="F873" s="140">
        <f t="shared" si="13"/>
        <v>0.18410059646258967</v>
      </c>
    </row>
    <row r="874" spans="1:6" x14ac:dyDescent="0.25">
      <c r="A874" s="22">
        <v>42881</v>
      </c>
      <c r="B874" s="21" t="s">
        <v>41</v>
      </c>
      <c r="C874" s="5">
        <v>63.110763252368287</v>
      </c>
      <c r="D874">
        <v>34</v>
      </c>
      <c r="E874" s="65">
        <f>VLOOKUP(B874,'SKU List'!$A$6:$C$11,3,1)</f>
        <v>50.79</v>
      </c>
      <c r="F874" s="140">
        <f t="shared" si="13"/>
        <v>0.24258246214546736</v>
      </c>
    </row>
    <row r="875" spans="1:6" ht="15" customHeight="1" x14ac:dyDescent="0.25">
      <c r="A875" s="22">
        <v>42881</v>
      </c>
      <c r="B875" s="21" t="s">
        <v>33</v>
      </c>
      <c r="C875" s="5">
        <v>55.448841789045382</v>
      </c>
      <c r="D875">
        <v>29</v>
      </c>
      <c r="E875" s="65">
        <f>VLOOKUP(B875,'SKU List'!$A$6:$C$11,3,1)</f>
        <v>45.710999999999999</v>
      </c>
      <c r="F875" s="140">
        <f t="shared" si="13"/>
        <v>0.21303060070979379</v>
      </c>
    </row>
    <row r="876" spans="1:6" ht="15" customHeight="1" x14ac:dyDescent="0.25">
      <c r="A876" s="22">
        <v>42881</v>
      </c>
      <c r="B876" s="21" t="s">
        <v>34</v>
      </c>
      <c r="C876" s="5">
        <v>44.852080183699705</v>
      </c>
      <c r="D876">
        <v>44</v>
      </c>
      <c r="E876" s="65">
        <f>VLOOKUP(B876,'SKU List'!$A$6:$C$11,3,1)</f>
        <v>40.632000000000005</v>
      </c>
      <c r="F876" s="140">
        <f t="shared" si="13"/>
        <v>0.10386100078016587</v>
      </c>
    </row>
    <row r="877" spans="1:6" ht="15" customHeight="1" x14ac:dyDescent="0.25">
      <c r="A877" s="22">
        <v>42881</v>
      </c>
      <c r="B877" s="21">
        <v>84325322</v>
      </c>
      <c r="C877" s="5">
        <v>40.317698219214542</v>
      </c>
      <c r="D877">
        <v>21</v>
      </c>
      <c r="E877" s="65">
        <f>VLOOKUP(B877,'SKU List'!$A$6:$C$11,3,1)</f>
        <v>35.552999999999997</v>
      </c>
      <c r="F877" s="140">
        <f t="shared" si="13"/>
        <v>0.13401676987074354</v>
      </c>
    </row>
    <row r="878" spans="1:6" ht="15" customHeight="1" x14ac:dyDescent="0.25">
      <c r="A878" s="22">
        <v>42881</v>
      </c>
      <c r="B878" s="21" t="s">
        <v>35</v>
      </c>
      <c r="C878" s="5">
        <v>60.505875766558901</v>
      </c>
      <c r="D878">
        <v>34</v>
      </c>
      <c r="E878" s="65">
        <f>VLOOKUP(B878,'SKU List'!$A$6:$C$11,3,1)</f>
        <v>50.79</v>
      </c>
      <c r="F878" s="140">
        <f t="shared" si="13"/>
        <v>0.19129505348609771</v>
      </c>
    </row>
    <row r="879" spans="1:6" ht="15" customHeight="1" x14ac:dyDescent="0.25">
      <c r="A879" s="22">
        <v>42881</v>
      </c>
      <c r="B879" s="21" t="s">
        <v>36</v>
      </c>
      <c r="C879" s="5">
        <v>59.484209996772869</v>
      </c>
      <c r="D879">
        <v>38</v>
      </c>
      <c r="E879" s="65">
        <f>VLOOKUP(B879,'SKU List'!$A$6:$C$11,3,1)</f>
        <v>50.79</v>
      </c>
      <c r="F879" s="140">
        <f t="shared" si="13"/>
        <v>0.17117956284254518</v>
      </c>
    </row>
    <row r="880" spans="1:6" x14ac:dyDescent="0.25">
      <c r="A880" s="22">
        <v>42882</v>
      </c>
      <c r="B880" s="21" t="s">
        <v>41</v>
      </c>
      <c r="C880" s="5">
        <v>57.663685196028915</v>
      </c>
      <c r="D880">
        <v>42</v>
      </c>
      <c r="E880" s="65">
        <f>VLOOKUP(B880,'SKU List'!$A$6:$C$11,3,1)</f>
        <v>50.79</v>
      </c>
      <c r="F880" s="140">
        <f t="shared" si="13"/>
        <v>0.13533540452901979</v>
      </c>
    </row>
    <row r="881" spans="1:6" ht="15" customHeight="1" x14ac:dyDescent="0.25">
      <c r="A881" s="22">
        <v>42882</v>
      </c>
      <c r="B881" s="21" t="s">
        <v>33</v>
      </c>
      <c r="C881" s="5">
        <v>55.201992654988537</v>
      </c>
      <c r="D881">
        <v>27</v>
      </c>
      <c r="E881" s="65">
        <f>VLOOKUP(B881,'SKU List'!$A$6:$C$11,3,1)</f>
        <v>45.710999999999999</v>
      </c>
      <c r="F881" s="140">
        <f t="shared" si="13"/>
        <v>0.20763038776199469</v>
      </c>
    </row>
    <row r="882" spans="1:6" ht="15" customHeight="1" x14ac:dyDescent="0.25">
      <c r="A882" s="22">
        <v>42882</v>
      </c>
      <c r="B882" s="21" t="s">
        <v>34</v>
      </c>
      <c r="C882" s="5">
        <v>45.840788841529452</v>
      </c>
      <c r="D882">
        <v>39</v>
      </c>
      <c r="E882" s="65">
        <f>VLOOKUP(B882,'SKU List'!$A$6:$C$11,3,1)</f>
        <v>40.632000000000005</v>
      </c>
      <c r="F882" s="140">
        <f t="shared" si="13"/>
        <v>0.12819425185886607</v>
      </c>
    </row>
    <row r="883" spans="1:6" ht="15" customHeight="1" x14ac:dyDescent="0.25">
      <c r="A883" s="22">
        <v>42882</v>
      </c>
      <c r="B883" s="21">
        <v>84325322</v>
      </c>
      <c r="C883" s="5">
        <v>40.768914569912525</v>
      </c>
      <c r="D883">
        <v>19</v>
      </c>
      <c r="E883" s="65">
        <f>VLOOKUP(B883,'SKU List'!$A$6:$C$11,3,1)</f>
        <v>35.552999999999997</v>
      </c>
      <c r="F883" s="140">
        <f t="shared" si="13"/>
        <v>0.14670814192649081</v>
      </c>
    </row>
    <row r="884" spans="1:6" ht="15" customHeight="1" x14ac:dyDescent="0.25">
      <c r="A884" s="22">
        <v>42882</v>
      </c>
      <c r="B884" s="21" t="s">
        <v>35</v>
      </c>
      <c r="C884" s="5">
        <v>59.455203732739839</v>
      </c>
      <c r="D884">
        <v>39</v>
      </c>
      <c r="E884" s="65">
        <f>VLOOKUP(B884,'SKU List'!$A$6:$C$11,3,1)</f>
        <v>50.79</v>
      </c>
      <c r="F884" s="140">
        <f t="shared" si="13"/>
        <v>0.17060846097144794</v>
      </c>
    </row>
    <row r="885" spans="1:6" ht="15" customHeight="1" x14ac:dyDescent="0.25">
      <c r="A885" s="22">
        <v>42882</v>
      </c>
      <c r="B885" s="21" t="s">
        <v>36</v>
      </c>
      <c r="C885" s="5">
        <v>61.80434464948766</v>
      </c>
      <c r="D885">
        <v>43</v>
      </c>
      <c r="E885" s="65">
        <f>VLOOKUP(B885,'SKU List'!$A$6:$C$11,3,1)</f>
        <v>50.79</v>
      </c>
      <c r="F885" s="140">
        <f t="shared" si="13"/>
        <v>0.21686049713501993</v>
      </c>
    </row>
    <row r="886" spans="1:6" x14ac:dyDescent="0.25">
      <c r="A886" s="22">
        <v>42883</v>
      </c>
      <c r="B886" s="21" t="s">
        <v>41</v>
      </c>
      <c r="C886" s="5">
        <v>58.158877246143589</v>
      </c>
      <c r="D886">
        <v>40</v>
      </c>
      <c r="E886" s="65">
        <f>VLOOKUP(B886,'SKU List'!$A$6:$C$11,3,1)</f>
        <v>50.79</v>
      </c>
      <c r="F886" s="140">
        <f t="shared" si="13"/>
        <v>0.1450851987821144</v>
      </c>
    </row>
    <row r="887" spans="1:6" ht="15" customHeight="1" x14ac:dyDescent="0.25">
      <c r="A887" s="22">
        <v>42883</v>
      </c>
      <c r="B887" s="21" t="s">
        <v>33</v>
      </c>
      <c r="C887" s="5">
        <v>51.942529193571332</v>
      </c>
      <c r="D887">
        <v>25</v>
      </c>
      <c r="E887" s="65">
        <f>VLOOKUP(B887,'SKU List'!$A$6:$C$11,3,1)</f>
        <v>45.710999999999999</v>
      </c>
      <c r="F887" s="140">
        <f t="shared" si="13"/>
        <v>0.13632449943276964</v>
      </c>
    </row>
    <row r="888" spans="1:6" ht="15" customHeight="1" x14ac:dyDescent="0.25">
      <c r="A888" s="22">
        <v>42883</v>
      </c>
      <c r="B888" s="21" t="s">
        <v>34</v>
      </c>
      <c r="C888" s="5">
        <v>47.703660183896901</v>
      </c>
      <c r="D888">
        <v>44</v>
      </c>
      <c r="E888" s="65">
        <f>VLOOKUP(B888,'SKU List'!$A$6:$C$11,3,1)</f>
        <v>40.632000000000005</v>
      </c>
      <c r="F888" s="140">
        <f t="shared" si="13"/>
        <v>0.17404164658143567</v>
      </c>
    </row>
    <row r="889" spans="1:6" ht="15" customHeight="1" x14ac:dyDescent="0.25">
      <c r="A889" s="22">
        <v>42883</v>
      </c>
      <c r="B889" s="21">
        <v>84325322</v>
      </c>
      <c r="C889" s="5">
        <v>43.331723942751054</v>
      </c>
      <c r="D889">
        <v>19</v>
      </c>
      <c r="E889" s="65">
        <f>VLOOKUP(B889,'SKU List'!$A$6:$C$11,3,1)</f>
        <v>35.552999999999997</v>
      </c>
      <c r="F889" s="140">
        <f t="shared" si="13"/>
        <v>0.21879233658906583</v>
      </c>
    </row>
    <row r="890" spans="1:6" ht="15" customHeight="1" x14ac:dyDescent="0.25">
      <c r="A890" s="22">
        <v>42883</v>
      </c>
      <c r="B890" s="21" t="s">
        <v>35</v>
      </c>
      <c r="C890" s="5">
        <v>57.805868185257836</v>
      </c>
      <c r="D890">
        <v>43</v>
      </c>
      <c r="E890" s="65">
        <f>VLOOKUP(B890,'SKU List'!$A$6:$C$11,3,1)</f>
        <v>50.79</v>
      </c>
      <c r="F890" s="140">
        <f t="shared" si="13"/>
        <v>0.13813483333840987</v>
      </c>
    </row>
    <row r="891" spans="1:6" ht="15" customHeight="1" x14ac:dyDescent="0.25">
      <c r="A891" s="22">
        <v>42883</v>
      </c>
      <c r="B891" s="21" t="s">
        <v>36</v>
      </c>
      <c r="C891" s="5">
        <v>62.526139588113061</v>
      </c>
      <c r="D891">
        <v>43</v>
      </c>
      <c r="E891" s="65">
        <f>VLOOKUP(B891,'SKU List'!$A$6:$C$11,3,1)</f>
        <v>50.79</v>
      </c>
      <c r="F891" s="140">
        <f t="shared" si="13"/>
        <v>0.23107185643065686</v>
      </c>
    </row>
    <row r="892" spans="1:6" x14ac:dyDescent="0.25">
      <c r="A892" s="22">
        <v>42884</v>
      </c>
      <c r="B892" s="21" t="s">
        <v>41</v>
      </c>
      <c r="C892" s="5">
        <v>56.952028776457247</v>
      </c>
      <c r="D892">
        <v>35</v>
      </c>
      <c r="E892" s="65">
        <f>VLOOKUP(B892,'SKU List'!$A$6:$C$11,3,1)</f>
        <v>50.79</v>
      </c>
      <c r="F892" s="140">
        <f t="shared" si="13"/>
        <v>0.12132366167468495</v>
      </c>
    </row>
    <row r="893" spans="1:6" ht="15" customHeight="1" x14ac:dyDescent="0.25">
      <c r="A893" s="22">
        <v>42884</v>
      </c>
      <c r="B893" s="21" t="s">
        <v>33</v>
      </c>
      <c r="C893" s="5">
        <v>51.984035961714206</v>
      </c>
      <c r="D893">
        <v>25</v>
      </c>
      <c r="E893" s="65">
        <f>VLOOKUP(B893,'SKU List'!$A$6:$C$11,3,1)</f>
        <v>45.710999999999999</v>
      </c>
      <c r="F893" s="140">
        <f t="shared" si="13"/>
        <v>0.13723252525025065</v>
      </c>
    </row>
    <row r="894" spans="1:6" ht="15" customHeight="1" x14ac:dyDescent="0.25">
      <c r="A894" s="22">
        <v>42884</v>
      </c>
      <c r="B894" s="21" t="s">
        <v>34</v>
      </c>
      <c r="C894" s="5">
        <v>46.344615786642393</v>
      </c>
      <c r="D894">
        <v>40</v>
      </c>
      <c r="E894" s="65">
        <f>VLOOKUP(B894,'SKU List'!$A$6:$C$11,3,1)</f>
        <v>40.632000000000005</v>
      </c>
      <c r="F894" s="140">
        <f t="shared" si="13"/>
        <v>0.14059400931882229</v>
      </c>
    </row>
    <row r="895" spans="1:6" ht="15" customHeight="1" x14ac:dyDescent="0.25">
      <c r="A895" s="22">
        <v>42884</v>
      </c>
      <c r="B895" s="21">
        <v>84325322</v>
      </c>
      <c r="C895" s="5">
        <v>41.919228841748627</v>
      </c>
      <c r="D895">
        <v>21</v>
      </c>
      <c r="E895" s="65">
        <f>VLOOKUP(B895,'SKU List'!$A$6:$C$11,3,1)</f>
        <v>35.552999999999997</v>
      </c>
      <c r="F895" s="140">
        <f t="shared" si="13"/>
        <v>0.17906305633135403</v>
      </c>
    </row>
    <row r="896" spans="1:6" ht="15" customHeight="1" x14ac:dyDescent="0.25">
      <c r="A896" s="22">
        <v>42884</v>
      </c>
      <c r="B896" s="21" t="s">
        <v>35</v>
      </c>
      <c r="C896" s="5">
        <v>56.269639933865712</v>
      </c>
      <c r="D896">
        <v>35</v>
      </c>
      <c r="E896" s="65">
        <f>VLOOKUP(B896,'SKU List'!$A$6:$C$11,3,1)</f>
        <v>50.79</v>
      </c>
      <c r="F896" s="140">
        <f t="shared" si="13"/>
        <v>0.10788816565988803</v>
      </c>
    </row>
    <row r="897" spans="1:6" ht="15" customHeight="1" x14ac:dyDescent="0.25">
      <c r="A897" s="22">
        <v>42884</v>
      </c>
      <c r="B897" s="21" t="s">
        <v>36</v>
      </c>
      <c r="C897" s="5">
        <v>59.029070533459674</v>
      </c>
      <c r="D897">
        <v>38</v>
      </c>
      <c r="E897" s="65">
        <f>VLOOKUP(B897,'SKU List'!$A$6:$C$11,3,1)</f>
        <v>50.79</v>
      </c>
      <c r="F897" s="140">
        <f t="shared" si="13"/>
        <v>0.16221836057215347</v>
      </c>
    </row>
    <row r="898" spans="1:6" x14ac:dyDescent="0.25">
      <c r="A898" s="22">
        <v>42885</v>
      </c>
      <c r="B898" s="21" t="s">
        <v>41</v>
      </c>
      <c r="C898" s="5">
        <v>61.059705674002586</v>
      </c>
      <c r="D898">
        <v>37</v>
      </c>
      <c r="E898" s="65">
        <f>VLOOKUP(B898,'SKU List'!$A$6:$C$11,3,1)</f>
        <v>50.79</v>
      </c>
      <c r="F898" s="140">
        <f t="shared" si="13"/>
        <v>0.20219936353618009</v>
      </c>
    </row>
    <row r="899" spans="1:6" ht="15" customHeight="1" x14ac:dyDescent="0.25">
      <c r="A899" s="22">
        <v>42885</v>
      </c>
      <c r="B899" s="21" t="s">
        <v>33</v>
      </c>
      <c r="C899" s="5">
        <v>54.710446461914614</v>
      </c>
      <c r="D899">
        <v>29</v>
      </c>
      <c r="E899" s="65">
        <f>VLOOKUP(B899,'SKU List'!$A$6:$C$11,3,1)</f>
        <v>45.710999999999999</v>
      </c>
      <c r="F899" s="140">
        <f t="shared" si="13"/>
        <v>0.19687704189176819</v>
      </c>
    </row>
    <row r="900" spans="1:6" ht="15" customHeight="1" x14ac:dyDescent="0.25">
      <c r="A900" s="22">
        <v>42885</v>
      </c>
      <c r="B900" s="21" t="s">
        <v>34</v>
      </c>
      <c r="C900" s="5">
        <v>45.084755719812755</v>
      </c>
      <c r="D900">
        <v>40</v>
      </c>
      <c r="E900" s="65">
        <f>VLOOKUP(B900,'SKU List'!$A$6:$C$11,3,1)</f>
        <v>40.632000000000005</v>
      </c>
      <c r="F900" s="140">
        <f t="shared" si="13"/>
        <v>0.10958741188749628</v>
      </c>
    </row>
    <row r="901" spans="1:6" ht="15" customHeight="1" x14ac:dyDescent="0.25">
      <c r="A901" s="22">
        <v>42885</v>
      </c>
      <c r="B901" s="21">
        <v>84325322</v>
      </c>
      <c r="C901" s="5">
        <v>42.931583045962626</v>
      </c>
      <c r="D901">
        <v>20</v>
      </c>
      <c r="E901" s="65">
        <f>VLOOKUP(B901,'SKU List'!$A$6:$C$11,3,1)</f>
        <v>35.552999999999997</v>
      </c>
      <c r="F901" s="140">
        <f t="shared" ref="F901:F964" si="14">(C901-E901)/E901</f>
        <v>0.2075375649301783</v>
      </c>
    </row>
    <row r="902" spans="1:6" ht="15" customHeight="1" x14ac:dyDescent="0.25">
      <c r="A902" s="22">
        <v>42885</v>
      </c>
      <c r="B902" s="21" t="s">
        <v>35</v>
      </c>
      <c r="C902" s="5">
        <v>61.765990184097767</v>
      </c>
      <c r="D902">
        <v>37</v>
      </c>
      <c r="E902" s="65">
        <f>VLOOKUP(B902,'SKU List'!$A$6:$C$11,3,1)</f>
        <v>50.79</v>
      </c>
      <c r="F902" s="140">
        <f t="shared" si="14"/>
        <v>0.21610533932068848</v>
      </c>
    </row>
    <row r="903" spans="1:6" ht="15" customHeight="1" x14ac:dyDescent="0.25">
      <c r="A903" s="22">
        <v>42885</v>
      </c>
      <c r="B903" s="21" t="s">
        <v>36</v>
      </c>
      <c r="C903" s="5">
        <v>65.363043303312281</v>
      </c>
      <c r="D903">
        <v>34</v>
      </c>
      <c r="E903" s="65">
        <f>VLOOKUP(B903,'SKU List'!$A$6:$C$11,3,1)</f>
        <v>50.79</v>
      </c>
      <c r="F903" s="140">
        <f t="shared" si="14"/>
        <v>0.28692741294176577</v>
      </c>
    </row>
    <row r="904" spans="1:6" x14ac:dyDescent="0.25">
      <c r="A904" s="22">
        <v>42886</v>
      </c>
      <c r="B904" s="21" t="s">
        <v>41</v>
      </c>
      <c r="C904" s="5">
        <v>56.889774215990919</v>
      </c>
      <c r="D904">
        <v>38</v>
      </c>
      <c r="E904" s="65">
        <f>VLOOKUP(B904,'SKU List'!$A$6:$C$11,3,1)</f>
        <v>50.79</v>
      </c>
      <c r="F904" s="140">
        <f t="shared" si="14"/>
        <v>0.1200979369165371</v>
      </c>
    </row>
    <row r="905" spans="1:6" ht="15" customHeight="1" x14ac:dyDescent="0.25">
      <c r="A905" s="22">
        <v>42886</v>
      </c>
      <c r="B905" s="21" t="s">
        <v>33</v>
      </c>
      <c r="C905" s="5">
        <v>57.645065022204534</v>
      </c>
      <c r="D905">
        <v>26</v>
      </c>
      <c r="E905" s="65">
        <f>VLOOKUP(B905,'SKU List'!$A$6:$C$11,3,1)</f>
        <v>45.710999999999999</v>
      </c>
      <c r="F905" s="140">
        <f t="shared" si="14"/>
        <v>0.26107643722965013</v>
      </c>
    </row>
    <row r="906" spans="1:6" ht="15" customHeight="1" x14ac:dyDescent="0.25">
      <c r="A906" s="22">
        <v>42886</v>
      </c>
      <c r="B906" s="21" t="s">
        <v>34</v>
      </c>
      <c r="C906" s="5">
        <v>50.113707690629539</v>
      </c>
      <c r="D906">
        <v>44</v>
      </c>
      <c r="E906" s="65">
        <f>VLOOKUP(B906,'SKU List'!$A$6:$C$11,3,1)</f>
        <v>40.632000000000005</v>
      </c>
      <c r="F906" s="140">
        <f t="shared" si="14"/>
        <v>0.23335567263805701</v>
      </c>
    </row>
    <row r="907" spans="1:6" ht="15" customHeight="1" x14ac:dyDescent="0.25">
      <c r="A907" s="22">
        <v>42886</v>
      </c>
      <c r="B907" s="21">
        <v>84325322</v>
      </c>
      <c r="C907" s="5">
        <v>39.444713492302071</v>
      </c>
      <c r="D907">
        <v>22</v>
      </c>
      <c r="E907" s="65">
        <f>VLOOKUP(B907,'SKU List'!$A$6:$C$11,3,1)</f>
        <v>35.552999999999997</v>
      </c>
      <c r="F907" s="140">
        <f t="shared" si="14"/>
        <v>0.1094623095744965</v>
      </c>
    </row>
    <row r="908" spans="1:6" ht="15" customHeight="1" x14ac:dyDescent="0.25">
      <c r="A908" s="22">
        <v>42886</v>
      </c>
      <c r="B908" s="21" t="s">
        <v>35</v>
      </c>
      <c r="C908" s="5">
        <v>58.267716724476209</v>
      </c>
      <c r="D908">
        <v>39</v>
      </c>
      <c r="E908" s="65">
        <f>VLOOKUP(B908,'SKU List'!$A$6:$C$11,3,1)</f>
        <v>50.79</v>
      </c>
      <c r="F908" s="140">
        <f t="shared" si="14"/>
        <v>0.14722813003497165</v>
      </c>
    </row>
    <row r="909" spans="1:6" ht="15" customHeight="1" x14ac:dyDescent="0.25">
      <c r="A909" s="22">
        <v>42886</v>
      </c>
      <c r="B909" s="21" t="s">
        <v>36</v>
      </c>
      <c r="C909" s="5">
        <v>58.349432474676483</v>
      </c>
      <c r="D909">
        <v>38</v>
      </c>
      <c r="E909" s="65">
        <f>VLOOKUP(B909,'SKU List'!$A$6:$C$11,3,1)</f>
        <v>50.79</v>
      </c>
      <c r="F909" s="140">
        <f t="shared" si="14"/>
        <v>0.14883702450632968</v>
      </c>
    </row>
    <row r="910" spans="1:6" x14ac:dyDescent="0.25">
      <c r="A910" s="22">
        <v>42887</v>
      </c>
      <c r="B910" s="21" t="s">
        <v>41</v>
      </c>
      <c r="C910" s="5">
        <v>65.759962889394487</v>
      </c>
      <c r="D910">
        <v>40</v>
      </c>
      <c r="E910" s="65">
        <f>VLOOKUP(B910,'SKU List'!$A$6:$C$11,3,1)</f>
        <v>50.79</v>
      </c>
      <c r="F910" s="140">
        <f t="shared" si="14"/>
        <v>0.29474232898985014</v>
      </c>
    </row>
    <row r="911" spans="1:6" ht="15" customHeight="1" x14ac:dyDescent="0.25">
      <c r="A911" s="22">
        <v>42887</v>
      </c>
      <c r="B911" s="21" t="s">
        <v>33</v>
      </c>
      <c r="C911" s="5">
        <v>56.887101145390119</v>
      </c>
      <c r="D911">
        <v>29</v>
      </c>
      <c r="E911" s="65">
        <f>VLOOKUP(B911,'SKU List'!$A$6:$C$11,3,1)</f>
        <v>45.710999999999999</v>
      </c>
      <c r="F911" s="140">
        <f t="shared" si="14"/>
        <v>0.24449478561812518</v>
      </c>
    </row>
    <row r="912" spans="1:6" ht="15" customHeight="1" x14ac:dyDescent="0.25">
      <c r="A912" s="22">
        <v>42887</v>
      </c>
      <c r="B912" s="21" t="s">
        <v>34</v>
      </c>
      <c r="C912" s="5">
        <v>52.357667602035619</v>
      </c>
      <c r="D912">
        <v>48</v>
      </c>
      <c r="E912" s="65">
        <f>VLOOKUP(B912,'SKU List'!$A$6:$C$11,3,1)</f>
        <v>40.632000000000005</v>
      </c>
      <c r="F912" s="140">
        <f t="shared" si="14"/>
        <v>0.28858209298177823</v>
      </c>
    </row>
    <row r="913" spans="1:6" ht="15" customHeight="1" x14ac:dyDescent="0.25">
      <c r="A913" s="22">
        <v>42887</v>
      </c>
      <c r="B913" s="21">
        <v>84325322</v>
      </c>
      <c r="C913" s="5">
        <v>43.12761004514816</v>
      </c>
      <c r="D913">
        <v>21</v>
      </c>
      <c r="E913" s="65">
        <f>VLOOKUP(B913,'SKU List'!$A$6:$C$11,3,1)</f>
        <v>35.552999999999997</v>
      </c>
      <c r="F913" s="140">
        <f t="shared" si="14"/>
        <v>0.21305122057627102</v>
      </c>
    </row>
    <row r="914" spans="1:6" ht="15" customHeight="1" x14ac:dyDescent="0.25">
      <c r="A914" s="22">
        <v>42887</v>
      </c>
      <c r="B914" s="21" t="s">
        <v>35</v>
      </c>
      <c r="C914" s="5">
        <v>60.577086050121437</v>
      </c>
      <c r="D914">
        <v>39</v>
      </c>
      <c r="E914" s="65">
        <f>VLOOKUP(B914,'SKU List'!$A$6:$C$11,3,1)</f>
        <v>50.79</v>
      </c>
      <c r="F914" s="140">
        <f t="shared" si="14"/>
        <v>0.19269710671631105</v>
      </c>
    </row>
    <row r="915" spans="1:6" ht="15" customHeight="1" x14ac:dyDescent="0.25">
      <c r="A915" s="22">
        <v>42887</v>
      </c>
      <c r="B915" s="21" t="s">
        <v>36</v>
      </c>
      <c r="C915" s="5">
        <v>56.795406911180521</v>
      </c>
      <c r="D915">
        <v>38</v>
      </c>
      <c r="E915" s="65">
        <f>VLOOKUP(B915,'SKU List'!$A$6:$C$11,3,1)</f>
        <v>50.79</v>
      </c>
      <c r="F915" s="140">
        <f t="shared" si="14"/>
        <v>0.11823994706006147</v>
      </c>
    </row>
    <row r="916" spans="1:6" x14ac:dyDescent="0.25">
      <c r="A916" s="22">
        <v>42888</v>
      </c>
      <c r="B916" s="21" t="s">
        <v>41</v>
      </c>
      <c r="C916" s="5">
        <v>61.71229079140079</v>
      </c>
      <c r="D916">
        <v>35</v>
      </c>
      <c r="E916" s="65">
        <f>VLOOKUP(B916,'SKU List'!$A$6:$C$11,3,1)</f>
        <v>50.79</v>
      </c>
      <c r="F916" s="140">
        <f t="shared" si="14"/>
        <v>0.2150480565347665</v>
      </c>
    </row>
    <row r="917" spans="1:6" ht="15" customHeight="1" x14ac:dyDescent="0.25">
      <c r="A917" s="22">
        <v>42888</v>
      </c>
      <c r="B917" s="21" t="s">
        <v>33</v>
      </c>
      <c r="C917" s="5">
        <v>53.079823570936533</v>
      </c>
      <c r="D917">
        <v>30</v>
      </c>
      <c r="E917" s="65">
        <f>VLOOKUP(B917,'SKU List'!$A$6:$C$11,3,1)</f>
        <v>45.710999999999999</v>
      </c>
      <c r="F917" s="140">
        <f t="shared" si="14"/>
        <v>0.16120460219501948</v>
      </c>
    </row>
    <row r="918" spans="1:6" ht="15" customHeight="1" x14ac:dyDescent="0.25">
      <c r="A918" s="22">
        <v>42888</v>
      </c>
      <c r="B918" s="21" t="s">
        <v>34</v>
      </c>
      <c r="C918" s="5">
        <v>48.036560707566203</v>
      </c>
      <c r="D918">
        <v>44</v>
      </c>
      <c r="E918" s="65">
        <f>VLOOKUP(B918,'SKU List'!$A$6:$C$11,3,1)</f>
        <v>40.632000000000005</v>
      </c>
      <c r="F918" s="140">
        <f t="shared" si="14"/>
        <v>0.18223470928249155</v>
      </c>
    </row>
    <row r="919" spans="1:6" ht="15" customHeight="1" x14ac:dyDescent="0.25">
      <c r="A919" s="22">
        <v>42888</v>
      </c>
      <c r="B919" s="21">
        <v>84325322</v>
      </c>
      <c r="C919" s="5">
        <v>43.843060755150056</v>
      </c>
      <c r="D919">
        <v>21</v>
      </c>
      <c r="E919" s="65">
        <f>VLOOKUP(B919,'SKU List'!$A$6:$C$11,3,1)</f>
        <v>35.552999999999997</v>
      </c>
      <c r="F919" s="140">
        <f t="shared" si="14"/>
        <v>0.23317471817146398</v>
      </c>
    </row>
    <row r="920" spans="1:6" ht="15" customHeight="1" x14ac:dyDescent="0.25">
      <c r="A920" s="22">
        <v>42888</v>
      </c>
      <c r="B920" s="21" t="s">
        <v>35</v>
      </c>
      <c r="C920" s="5">
        <v>64.64956078853676</v>
      </c>
      <c r="D920">
        <v>38</v>
      </c>
      <c r="E920" s="65">
        <f>VLOOKUP(B920,'SKU List'!$A$6:$C$11,3,1)</f>
        <v>50.79</v>
      </c>
      <c r="F920" s="140">
        <f t="shared" si="14"/>
        <v>0.27287971625392327</v>
      </c>
    </row>
    <row r="921" spans="1:6" ht="15" customHeight="1" x14ac:dyDescent="0.25">
      <c r="A921" s="22">
        <v>42888</v>
      </c>
      <c r="B921" s="21" t="s">
        <v>36</v>
      </c>
      <c r="C921" s="5">
        <v>63.96503164265004</v>
      </c>
      <c r="D921">
        <v>36</v>
      </c>
      <c r="E921" s="65">
        <f>VLOOKUP(B921,'SKU List'!$A$6:$C$11,3,1)</f>
        <v>50.79</v>
      </c>
      <c r="F921" s="140">
        <f t="shared" si="14"/>
        <v>0.25940207998917192</v>
      </c>
    </row>
    <row r="922" spans="1:6" x14ac:dyDescent="0.25">
      <c r="A922" s="22">
        <v>42889</v>
      </c>
      <c r="B922" s="21" t="s">
        <v>41</v>
      </c>
      <c r="C922" s="5">
        <v>62.013960264599241</v>
      </c>
      <c r="D922">
        <v>35</v>
      </c>
      <c r="E922" s="65">
        <f>VLOOKUP(B922,'SKU List'!$A$6:$C$11,3,1)</f>
        <v>50.79</v>
      </c>
      <c r="F922" s="140">
        <f t="shared" si="14"/>
        <v>0.22098760119313335</v>
      </c>
    </row>
    <row r="923" spans="1:6" ht="15" customHeight="1" x14ac:dyDescent="0.25">
      <c r="A923" s="22">
        <v>42889</v>
      </c>
      <c r="B923" s="21" t="s">
        <v>33</v>
      </c>
      <c r="C923" s="5">
        <v>55.526081095649353</v>
      </c>
      <c r="D923">
        <v>30</v>
      </c>
      <c r="E923" s="65">
        <f>VLOOKUP(B923,'SKU List'!$A$6:$C$11,3,1)</f>
        <v>45.710999999999999</v>
      </c>
      <c r="F923" s="140">
        <f t="shared" si="14"/>
        <v>0.2147203319911915</v>
      </c>
    </row>
    <row r="924" spans="1:6" ht="15" customHeight="1" x14ac:dyDescent="0.25">
      <c r="A924" s="22">
        <v>42889</v>
      </c>
      <c r="B924" s="21" t="s">
        <v>34</v>
      </c>
      <c r="C924" s="5">
        <v>51.12579736805278</v>
      </c>
      <c r="D924">
        <v>44</v>
      </c>
      <c r="E924" s="65">
        <f>VLOOKUP(B924,'SKU List'!$A$6:$C$11,3,1)</f>
        <v>40.632000000000005</v>
      </c>
      <c r="F924" s="140">
        <f t="shared" si="14"/>
        <v>0.25826435735510861</v>
      </c>
    </row>
    <row r="925" spans="1:6" ht="15" customHeight="1" x14ac:dyDescent="0.25">
      <c r="A925" s="22">
        <v>42889</v>
      </c>
      <c r="B925" s="21">
        <v>84325322</v>
      </c>
      <c r="C925" s="5">
        <v>39.274561657128139</v>
      </c>
      <c r="D925">
        <v>21</v>
      </c>
      <c r="E925" s="65">
        <f>VLOOKUP(B925,'SKU List'!$A$6:$C$11,3,1)</f>
        <v>35.552999999999997</v>
      </c>
      <c r="F925" s="140">
        <f t="shared" si="14"/>
        <v>0.10467644522622963</v>
      </c>
    </row>
    <row r="926" spans="1:6" ht="15" customHeight="1" x14ac:dyDescent="0.25">
      <c r="A926" s="22">
        <v>42889</v>
      </c>
      <c r="B926" s="21" t="s">
        <v>35</v>
      </c>
      <c r="C926" s="5">
        <v>63.933313379538092</v>
      </c>
      <c r="D926">
        <v>33</v>
      </c>
      <c r="E926" s="65">
        <f>VLOOKUP(B926,'SKU List'!$A$6:$C$11,3,1)</f>
        <v>50.79</v>
      </c>
      <c r="F926" s="140">
        <f t="shared" si="14"/>
        <v>0.25877758179834798</v>
      </c>
    </row>
    <row r="927" spans="1:6" ht="15" customHeight="1" x14ac:dyDescent="0.25">
      <c r="A927" s="22">
        <v>42889</v>
      </c>
      <c r="B927" s="21" t="s">
        <v>36</v>
      </c>
      <c r="C927" s="5">
        <v>60.987614407352659</v>
      </c>
      <c r="D927">
        <v>35</v>
      </c>
      <c r="E927" s="65">
        <f>VLOOKUP(B927,'SKU List'!$A$6:$C$11,3,1)</f>
        <v>50.79</v>
      </c>
      <c r="F927" s="140">
        <f t="shared" si="14"/>
        <v>0.20077996470471865</v>
      </c>
    </row>
    <row r="928" spans="1:6" x14ac:dyDescent="0.25">
      <c r="A928" s="22">
        <v>42890</v>
      </c>
      <c r="B928" s="21" t="s">
        <v>41</v>
      </c>
      <c r="C928" s="5">
        <v>56.896827319641169</v>
      </c>
      <c r="D928">
        <v>34</v>
      </c>
      <c r="E928" s="65">
        <f>VLOOKUP(B928,'SKU List'!$A$6:$C$11,3,1)</f>
        <v>50.79</v>
      </c>
      <c r="F928" s="140">
        <f t="shared" si="14"/>
        <v>0.12023680487578597</v>
      </c>
    </row>
    <row r="929" spans="1:6" ht="15" customHeight="1" x14ac:dyDescent="0.25">
      <c r="A929" s="22">
        <v>42890</v>
      </c>
      <c r="B929" s="21" t="s">
        <v>33</v>
      </c>
      <c r="C929" s="5">
        <v>53.09435548102153</v>
      </c>
      <c r="D929">
        <v>25</v>
      </c>
      <c r="E929" s="65">
        <f>VLOOKUP(B929,'SKU List'!$A$6:$C$11,3,1)</f>
        <v>45.710999999999999</v>
      </c>
      <c r="F929" s="140">
        <f t="shared" si="14"/>
        <v>0.16152251057779379</v>
      </c>
    </row>
    <row r="930" spans="1:6" ht="15" customHeight="1" x14ac:dyDescent="0.25">
      <c r="A930" s="22">
        <v>42890</v>
      </c>
      <c r="B930" s="21" t="s">
        <v>34</v>
      </c>
      <c r="C930" s="5">
        <v>50.088299499375005</v>
      </c>
      <c r="D930">
        <v>40</v>
      </c>
      <c r="E930" s="65">
        <f>VLOOKUP(B930,'SKU List'!$A$6:$C$11,3,1)</f>
        <v>40.632000000000005</v>
      </c>
      <c r="F930" s="140">
        <f t="shared" si="14"/>
        <v>0.2327303479861931</v>
      </c>
    </row>
    <row r="931" spans="1:6" ht="15" customHeight="1" x14ac:dyDescent="0.25">
      <c r="A931" s="22">
        <v>42890</v>
      </c>
      <c r="B931" s="21">
        <v>84325322</v>
      </c>
      <c r="C931" s="5">
        <v>45.356328412300051</v>
      </c>
      <c r="D931">
        <v>22</v>
      </c>
      <c r="E931" s="65">
        <f>VLOOKUP(B931,'SKU List'!$A$6:$C$11,3,1)</f>
        <v>35.552999999999997</v>
      </c>
      <c r="F931" s="140">
        <f t="shared" si="14"/>
        <v>0.27573843029561657</v>
      </c>
    </row>
    <row r="932" spans="1:6" ht="15" customHeight="1" x14ac:dyDescent="0.25">
      <c r="A932" s="22">
        <v>42890</v>
      </c>
      <c r="B932" s="21" t="s">
        <v>35</v>
      </c>
      <c r="C932" s="5">
        <v>59.4650840891751</v>
      </c>
      <c r="D932">
        <v>35</v>
      </c>
      <c r="E932" s="65">
        <f>VLOOKUP(B932,'SKU List'!$A$6:$C$11,3,1)</f>
        <v>50.79</v>
      </c>
      <c r="F932" s="140">
        <f t="shared" si="14"/>
        <v>0.17080299447086239</v>
      </c>
    </row>
    <row r="933" spans="1:6" ht="15" customHeight="1" x14ac:dyDescent="0.25">
      <c r="A933" s="22">
        <v>42890</v>
      </c>
      <c r="B933" s="21" t="s">
        <v>36</v>
      </c>
      <c r="C933" s="5">
        <v>62.204474309920599</v>
      </c>
      <c r="D933">
        <v>40</v>
      </c>
      <c r="E933" s="65">
        <f>VLOOKUP(B933,'SKU List'!$A$6:$C$11,3,1)</f>
        <v>50.79</v>
      </c>
      <c r="F933" s="140">
        <f t="shared" si="14"/>
        <v>0.22473861606459145</v>
      </c>
    </row>
    <row r="934" spans="1:6" x14ac:dyDescent="0.25">
      <c r="A934" s="22">
        <v>42891</v>
      </c>
      <c r="B934" s="21" t="s">
        <v>41</v>
      </c>
      <c r="C934" s="5">
        <v>57.403780860220877</v>
      </c>
      <c r="D934">
        <v>41</v>
      </c>
      <c r="E934" s="65">
        <f>VLOOKUP(B934,'SKU List'!$A$6:$C$11,3,1)</f>
        <v>50.79</v>
      </c>
      <c r="F934" s="140">
        <f t="shared" si="14"/>
        <v>0.13021817011657566</v>
      </c>
    </row>
    <row r="935" spans="1:6" ht="15" customHeight="1" x14ac:dyDescent="0.25">
      <c r="A935" s="22">
        <v>42891</v>
      </c>
      <c r="B935" s="21" t="s">
        <v>33</v>
      </c>
      <c r="C935" s="5">
        <v>52.462266756004034</v>
      </c>
      <c r="D935">
        <v>31</v>
      </c>
      <c r="E935" s="65">
        <f>VLOOKUP(B935,'SKU List'!$A$6:$C$11,3,1)</f>
        <v>45.710999999999999</v>
      </c>
      <c r="F935" s="140">
        <f t="shared" si="14"/>
        <v>0.14769457583522644</v>
      </c>
    </row>
    <row r="936" spans="1:6" ht="15" customHeight="1" x14ac:dyDescent="0.25">
      <c r="A936" s="22">
        <v>42891</v>
      </c>
      <c r="B936" s="21" t="s">
        <v>34</v>
      </c>
      <c r="C936" s="5">
        <v>49.40244514145293</v>
      </c>
      <c r="D936">
        <v>38</v>
      </c>
      <c r="E936" s="65">
        <f>VLOOKUP(B936,'SKU List'!$A$6:$C$11,3,1)</f>
        <v>40.632000000000005</v>
      </c>
      <c r="F936" s="140">
        <f t="shared" si="14"/>
        <v>0.2158506876711194</v>
      </c>
    </row>
    <row r="937" spans="1:6" ht="15" customHeight="1" x14ac:dyDescent="0.25">
      <c r="A937" s="22">
        <v>42891</v>
      </c>
      <c r="B937" s="21">
        <v>84325322</v>
      </c>
      <c r="C937" s="5">
        <v>45.834861427178716</v>
      </c>
      <c r="D937">
        <v>23</v>
      </c>
      <c r="E937" s="65">
        <f>VLOOKUP(B937,'SKU List'!$A$6:$C$11,3,1)</f>
        <v>35.552999999999997</v>
      </c>
      <c r="F937" s="140">
        <f t="shared" si="14"/>
        <v>0.28919813875562456</v>
      </c>
    </row>
    <row r="938" spans="1:6" ht="15" customHeight="1" x14ac:dyDescent="0.25">
      <c r="A938" s="22">
        <v>42891</v>
      </c>
      <c r="B938" s="21" t="s">
        <v>35</v>
      </c>
      <c r="C938" s="5">
        <v>58.896388970397716</v>
      </c>
      <c r="D938">
        <v>40</v>
      </c>
      <c r="E938" s="65">
        <f>VLOOKUP(B938,'SKU List'!$A$6:$C$11,3,1)</f>
        <v>50.79</v>
      </c>
      <c r="F938" s="140">
        <f t="shared" si="14"/>
        <v>0.1596060045362811</v>
      </c>
    </row>
    <row r="939" spans="1:6" ht="15" customHeight="1" x14ac:dyDescent="0.25">
      <c r="A939" s="22">
        <v>42891</v>
      </c>
      <c r="B939" s="21" t="s">
        <v>36</v>
      </c>
      <c r="C939" s="5">
        <v>64.455771581784603</v>
      </c>
      <c r="D939">
        <v>39</v>
      </c>
      <c r="E939" s="65">
        <f>VLOOKUP(B939,'SKU List'!$A$6:$C$11,3,1)</f>
        <v>50.79</v>
      </c>
      <c r="F939" s="140">
        <f t="shared" si="14"/>
        <v>0.2690642170069818</v>
      </c>
    </row>
    <row r="940" spans="1:6" x14ac:dyDescent="0.25">
      <c r="A940" s="22">
        <v>42892</v>
      </c>
      <c r="B940" s="21" t="s">
        <v>41</v>
      </c>
      <c r="C940" s="5">
        <v>58.472798729350515</v>
      </c>
      <c r="D940">
        <v>42</v>
      </c>
      <c r="E940" s="65">
        <f>VLOOKUP(B940,'SKU List'!$A$6:$C$11,3,1)</f>
        <v>50.79</v>
      </c>
      <c r="F940" s="140">
        <f t="shared" si="14"/>
        <v>0.15126597222584201</v>
      </c>
    </row>
    <row r="941" spans="1:6" ht="15" customHeight="1" x14ac:dyDescent="0.25">
      <c r="A941" s="22">
        <v>42892</v>
      </c>
      <c r="B941" s="21" t="s">
        <v>33</v>
      </c>
      <c r="C941" s="5">
        <v>57.821966095180223</v>
      </c>
      <c r="D941">
        <v>27</v>
      </c>
      <c r="E941" s="65">
        <f>VLOOKUP(B941,'SKU List'!$A$6:$C$11,3,1)</f>
        <v>45.710999999999999</v>
      </c>
      <c r="F941" s="140">
        <f t="shared" si="14"/>
        <v>0.26494642635646176</v>
      </c>
    </row>
    <row r="942" spans="1:6" ht="15" customHeight="1" x14ac:dyDescent="0.25">
      <c r="A942" s="22">
        <v>42892</v>
      </c>
      <c r="B942" s="21" t="s">
        <v>34</v>
      </c>
      <c r="C942" s="5">
        <v>51.384187664858771</v>
      </c>
      <c r="D942">
        <v>45</v>
      </c>
      <c r="E942" s="65">
        <f>VLOOKUP(B942,'SKU List'!$A$6:$C$11,3,1)</f>
        <v>40.632000000000005</v>
      </c>
      <c r="F942" s="140">
        <f t="shared" si="14"/>
        <v>0.26462363813887491</v>
      </c>
    </row>
    <row r="943" spans="1:6" ht="15" customHeight="1" x14ac:dyDescent="0.25">
      <c r="A943" s="22">
        <v>42892</v>
      </c>
      <c r="B943" s="21">
        <v>84325322</v>
      </c>
      <c r="C943" s="5">
        <v>40.139038946651688</v>
      </c>
      <c r="D943">
        <v>22</v>
      </c>
      <c r="E943" s="65">
        <f>VLOOKUP(B943,'SKU List'!$A$6:$C$11,3,1)</f>
        <v>35.552999999999997</v>
      </c>
      <c r="F943" s="140">
        <f t="shared" si="14"/>
        <v>0.12899161664702533</v>
      </c>
    </row>
    <row r="944" spans="1:6" ht="15" customHeight="1" x14ac:dyDescent="0.25">
      <c r="A944" s="22">
        <v>42892</v>
      </c>
      <c r="B944" s="21" t="s">
        <v>35</v>
      </c>
      <c r="C944" s="5">
        <v>58.026281848476067</v>
      </c>
      <c r="D944">
        <v>33</v>
      </c>
      <c r="E944" s="65">
        <f>VLOOKUP(B944,'SKU List'!$A$6:$C$11,3,1)</f>
        <v>50.79</v>
      </c>
      <c r="F944" s="140">
        <f t="shared" si="14"/>
        <v>0.14247453924938114</v>
      </c>
    </row>
    <row r="945" spans="1:6" ht="15" customHeight="1" x14ac:dyDescent="0.25">
      <c r="A945" s="22">
        <v>42892</v>
      </c>
      <c r="B945" s="21" t="s">
        <v>36</v>
      </c>
      <c r="C945" s="5">
        <v>58.566832125494777</v>
      </c>
      <c r="D945">
        <v>41</v>
      </c>
      <c r="E945" s="65">
        <f>VLOOKUP(B945,'SKU List'!$A$6:$C$11,3,1)</f>
        <v>50.79</v>
      </c>
      <c r="F945" s="140">
        <f t="shared" si="14"/>
        <v>0.15311738778292533</v>
      </c>
    </row>
    <row r="946" spans="1:6" x14ac:dyDescent="0.25">
      <c r="A946" s="22">
        <v>42893</v>
      </c>
      <c r="B946" s="21" t="s">
        <v>41</v>
      </c>
      <c r="C946" s="5">
        <v>57.724493374129985</v>
      </c>
      <c r="D946">
        <v>36</v>
      </c>
      <c r="E946" s="65">
        <f>VLOOKUP(B946,'SKU List'!$A$6:$C$11,3,1)</f>
        <v>50.79</v>
      </c>
      <c r="F946" s="140">
        <f t="shared" si="14"/>
        <v>0.13653265158751696</v>
      </c>
    </row>
    <row r="947" spans="1:6" ht="15" customHeight="1" x14ac:dyDescent="0.25">
      <c r="A947" s="22">
        <v>42893</v>
      </c>
      <c r="B947" s="21" t="s">
        <v>33</v>
      </c>
      <c r="C947" s="5">
        <v>54.382618206117385</v>
      </c>
      <c r="D947">
        <v>31</v>
      </c>
      <c r="E947" s="65">
        <f>VLOOKUP(B947,'SKU List'!$A$6:$C$11,3,1)</f>
        <v>45.710999999999999</v>
      </c>
      <c r="F947" s="140">
        <f t="shared" si="14"/>
        <v>0.18970528332605691</v>
      </c>
    </row>
    <row r="948" spans="1:6" ht="15" customHeight="1" x14ac:dyDescent="0.25">
      <c r="A948" s="22">
        <v>42893</v>
      </c>
      <c r="B948" s="21" t="s">
        <v>34</v>
      </c>
      <c r="C948" s="5">
        <v>45.878805635498026</v>
      </c>
      <c r="D948">
        <v>44</v>
      </c>
      <c r="E948" s="65">
        <f>VLOOKUP(B948,'SKU List'!$A$6:$C$11,3,1)</f>
        <v>40.632000000000005</v>
      </c>
      <c r="F948" s="140">
        <f t="shared" si="14"/>
        <v>0.12912988864683059</v>
      </c>
    </row>
    <row r="949" spans="1:6" ht="15" customHeight="1" x14ac:dyDescent="0.25">
      <c r="A949" s="22">
        <v>42893</v>
      </c>
      <c r="B949" s="21">
        <v>84325322</v>
      </c>
      <c r="C949" s="5">
        <v>44.321631021148583</v>
      </c>
      <c r="D949">
        <v>24</v>
      </c>
      <c r="E949" s="65">
        <f>VLOOKUP(B949,'SKU List'!$A$6:$C$11,3,1)</f>
        <v>35.552999999999997</v>
      </c>
      <c r="F949" s="140">
        <f t="shared" si="14"/>
        <v>0.2466354743945261</v>
      </c>
    </row>
    <row r="950" spans="1:6" ht="15" customHeight="1" x14ac:dyDescent="0.25">
      <c r="A950" s="22">
        <v>42893</v>
      </c>
      <c r="B950" s="21" t="s">
        <v>35</v>
      </c>
      <c r="C950" s="5">
        <v>56.649668934062191</v>
      </c>
      <c r="D950">
        <v>34</v>
      </c>
      <c r="E950" s="65">
        <f>VLOOKUP(B950,'SKU List'!$A$6:$C$11,3,1)</f>
        <v>50.79</v>
      </c>
      <c r="F950" s="140">
        <f t="shared" si="14"/>
        <v>0.11537052439579036</v>
      </c>
    </row>
    <row r="951" spans="1:6" ht="15" customHeight="1" x14ac:dyDescent="0.25">
      <c r="A951" s="22">
        <v>42893</v>
      </c>
      <c r="B951" s="21" t="s">
        <v>36</v>
      </c>
      <c r="C951" s="5">
        <v>63.963945929741584</v>
      </c>
      <c r="D951">
        <v>40</v>
      </c>
      <c r="E951" s="65">
        <f>VLOOKUP(B951,'SKU List'!$A$6:$C$11,3,1)</f>
        <v>50.79</v>
      </c>
      <c r="F951" s="140">
        <f t="shared" si="14"/>
        <v>0.25938070347985009</v>
      </c>
    </row>
    <row r="952" spans="1:6" x14ac:dyDescent="0.25">
      <c r="A952" s="22">
        <v>42894</v>
      </c>
      <c r="B952" s="21" t="s">
        <v>41</v>
      </c>
      <c r="C952" s="5">
        <v>62.864168090052154</v>
      </c>
      <c r="D952">
        <v>33</v>
      </c>
      <c r="E952" s="65">
        <f>VLOOKUP(B952,'SKU List'!$A$6:$C$11,3,1)</f>
        <v>50.79</v>
      </c>
      <c r="F952" s="140">
        <f t="shared" si="14"/>
        <v>0.2377272709204992</v>
      </c>
    </row>
    <row r="953" spans="1:6" ht="15" customHeight="1" x14ac:dyDescent="0.25">
      <c r="A953" s="22">
        <v>42894</v>
      </c>
      <c r="B953" s="21" t="s">
        <v>33</v>
      </c>
      <c r="C953" s="5">
        <v>52.482420171786593</v>
      </c>
      <c r="D953">
        <v>28</v>
      </c>
      <c r="E953" s="65">
        <f>VLOOKUP(B953,'SKU List'!$A$6:$C$11,3,1)</f>
        <v>45.710999999999999</v>
      </c>
      <c r="F953" s="140">
        <f t="shared" si="14"/>
        <v>0.14813546349427043</v>
      </c>
    </row>
    <row r="954" spans="1:6" ht="15" customHeight="1" x14ac:dyDescent="0.25">
      <c r="A954" s="22">
        <v>42894</v>
      </c>
      <c r="B954" s="21" t="s">
        <v>34</v>
      </c>
      <c r="C954" s="5">
        <v>45.666608676175834</v>
      </c>
      <c r="D954">
        <v>47</v>
      </c>
      <c r="E954" s="65">
        <f>VLOOKUP(B954,'SKU List'!$A$6:$C$11,3,1)</f>
        <v>40.632000000000005</v>
      </c>
      <c r="F954" s="140">
        <f t="shared" si="14"/>
        <v>0.12390747874029898</v>
      </c>
    </row>
    <row r="955" spans="1:6" ht="15" customHeight="1" x14ac:dyDescent="0.25">
      <c r="A955" s="22">
        <v>42894</v>
      </c>
      <c r="B955" s="21">
        <v>84325322</v>
      </c>
      <c r="C955" s="5">
        <v>43.278276151476369</v>
      </c>
      <c r="D955">
        <v>21</v>
      </c>
      <c r="E955" s="65">
        <f>VLOOKUP(B955,'SKU List'!$A$6:$C$11,3,1)</f>
        <v>35.552999999999997</v>
      </c>
      <c r="F955" s="140">
        <f t="shared" si="14"/>
        <v>0.21728900940782417</v>
      </c>
    </row>
    <row r="956" spans="1:6" ht="15" customHeight="1" x14ac:dyDescent="0.25">
      <c r="A956" s="22">
        <v>42894</v>
      </c>
      <c r="B956" s="21" t="s">
        <v>35</v>
      </c>
      <c r="C956" s="5">
        <v>59.084157630781306</v>
      </c>
      <c r="D956">
        <v>38</v>
      </c>
      <c r="E956" s="65">
        <f>VLOOKUP(B956,'SKU List'!$A$6:$C$11,3,1)</f>
        <v>50.79</v>
      </c>
      <c r="F956" s="140">
        <f t="shared" si="14"/>
        <v>0.16330296575667075</v>
      </c>
    </row>
    <row r="957" spans="1:6" ht="15" customHeight="1" x14ac:dyDescent="0.25">
      <c r="A957" s="22">
        <v>42894</v>
      </c>
      <c r="B957" s="21" t="s">
        <v>36</v>
      </c>
      <c r="C957" s="5">
        <v>64.156138718034597</v>
      </c>
      <c r="D957">
        <v>40</v>
      </c>
      <c r="E957" s="65">
        <f>VLOOKUP(B957,'SKU List'!$A$6:$C$11,3,1)</f>
        <v>50.79</v>
      </c>
      <c r="F957" s="140">
        <f t="shared" si="14"/>
        <v>0.26316477097922031</v>
      </c>
    </row>
    <row r="958" spans="1:6" x14ac:dyDescent="0.25">
      <c r="A958" s="22">
        <v>42895</v>
      </c>
      <c r="B958" s="21" t="s">
        <v>41</v>
      </c>
      <c r="C958" s="5">
        <v>61.538268136915626</v>
      </c>
      <c r="D958">
        <v>39</v>
      </c>
      <c r="E958" s="65">
        <f>VLOOKUP(B958,'SKU List'!$A$6:$C$11,3,1)</f>
        <v>50.79</v>
      </c>
      <c r="F958" s="140">
        <f t="shared" si="14"/>
        <v>0.21162173925803557</v>
      </c>
    </row>
    <row r="959" spans="1:6" ht="15" customHeight="1" x14ac:dyDescent="0.25">
      <c r="A959" s="22">
        <v>42895</v>
      </c>
      <c r="B959" s="21" t="s">
        <v>33</v>
      </c>
      <c r="C959" s="5">
        <v>54.331911209366723</v>
      </c>
      <c r="D959">
        <v>24</v>
      </c>
      <c r="E959" s="65">
        <f>VLOOKUP(B959,'SKU List'!$A$6:$C$11,3,1)</f>
        <v>45.710999999999999</v>
      </c>
      <c r="F959" s="140">
        <f t="shared" si="14"/>
        <v>0.1885959880415376</v>
      </c>
    </row>
    <row r="960" spans="1:6" ht="15" customHeight="1" x14ac:dyDescent="0.25">
      <c r="A960" s="22">
        <v>42895</v>
      </c>
      <c r="B960" s="21" t="s">
        <v>34</v>
      </c>
      <c r="C960" s="5">
        <v>52.006117300997694</v>
      </c>
      <c r="D960">
        <v>37</v>
      </c>
      <c r="E960" s="65">
        <f>VLOOKUP(B960,'SKU List'!$A$6:$C$11,3,1)</f>
        <v>40.632000000000005</v>
      </c>
      <c r="F960" s="140">
        <f t="shared" si="14"/>
        <v>0.27993003792571586</v>
      </c>
    </row>
    <row r="961" spans="1:6" ht="15" customHeight="1" x14ac:dyDescent="0.25">
      <c r="A961" s="22">
        <v>42895</v>
      </c>
      <c r="B961" s="21">
        <v>84325322</v>
      </c>
      <c r="C961" s="5">
        <v>41.993616502639469</v>
      </c>
      <c r="D961">
        <v>23</v>
      </c>
      <c r="E961" s="65">
        <f>VLOOKUP(B961,'SKU List'!$A$6:$C$11,3,1)</f>
        <v>35.552999999999997</v>
      </c>
      <c r="F961" s="140">
        <f t="shared" si="14"/>
        <v>0.18115535967821203</v>
      </c>
    </row>
    <row r="962" spans="1:6" ht="15" customHeight="1" x14ac:dyDescent="0.25">
      <c r="A962" s="22">
        <v>42895</v>
      </c>
      <c r="B962" s="21" t="s">
        <v>35</v>
      </c>
      <c r="C962" s="5">
        <v>64.506178006774519</v>
      </c>
      <c r="D962">
        <v>40</v>
      </c>
      <c r="E962" s="65">
        <f>VLOOKUP(B962,'SKU List'!$A$6:$C$11,3,1)</f>
        <v>50.79</v>
      </c>
      <c r="F962" s="140">
        <f t="shared" si="14"/>
        <v>0.27005666483115809</v>
      </c>
    </row>
    <row r="963" spans="1:6" ht="15" customHeight="1" x14ac:dyDescent="0.25">
      <c r="A963" s="22">
        <v>42895</v>
      </c>
      <c r="B963" s="21" t="s">
        <v>36</v>
      </c>
      <c r="C963" s="5">
        <v>63.937270412061686</v>
      </c>
      <c r="D963">
        <v>37</v>
      </c>
      <c r="E963" s="65">
        <f>VLOOKUP(B963,'SKU List'!$A$6:$C$11,3,1)</f>
        <v>50.79</v>
      </c>
      <c r="F963" s="140">
        <f t="shared" si="14"/>
        <v>0.2588554914759143</v>
      </c>
    </row>
    <row r="964" spans="1:6" x14ac:dyDescent="0.25">
      <c r="A964" s="22">
        <v>42896</v>
      </c>
      <c r="B964" s="21" t="s">
        <v>41</v>
      </c>
      <c r="C964" s="5">
        <v>63.953918270352879</v>
      </c>
      <c r="D964">
        <v>39</v>
      </c>
      <c r="E964" s="65">
        <f>VLOOKUP(B964,'SKU List'!$A$6:$C$11,3,1)</f>
        <v>50.79</v>
      </c>
      <c r="F964" s="140">
        <f t="shared" si="14"/>
        <v>0.25918326974508527</v>
      </c>
    </row>
    <row r="965" spans="1:6" ht="15" customHeight="1" x14ac:dyDescent="0.25">
      <c r="A965" s="22">
        <v>42896</v>
      </c>
      <c r="B965" s="21" t="s">
        <v>33</v>
      </c>
      <c r="C965" s="5">
        <v>56.998726761578666</v>
      </c>
      <c r="D965">
        <v>27</v>
      </c>
      <c r="E965" s="65">
        <f>VLOOKUP(B965,'SKU List'!$A$6:$C$11,3,1)</f>
        <v>45.710999999999999</v>
      </c>
      <c r="F965" s="140">
        <f t="shared" ref="F965:F1028" si="15">(C965-E965)/E965</f>
        <v>0.24693677148998422</v>
      </c>
    </row>
    <row r="966" spans="1:6" ht="15" customHeight="1" x14ac:dyDescent="0.25">
      <c r="A966" s="22">
        <v>42896</v>
      </c>
      <c r="B966" s="21" t="s">
        <v>34</v>
      </c>
      <c r="C966" s="5">
        <v>46.773965628631004</v>
      </c>
      <c r="D966">
        <v>44</v>
      </c>
      <c r="E966" s="65">
        <f>VLOOKUP(B966,'SKU List'!$A$6:$C$11,3,1)</f>
        <v>40.632000000000005</v>
      </c>
      <c r="F966" s="140">
        <f t="shared" si="15"/>
        <v>0.15116080007459631</v>
      </c>
    </row>
    <row r="967" spans="1:6" ht="15" customHeight="1" x14ac:dyDescent="0.25">
      <c r="A967" s="22">
        <v>42896</v>
      </c>
      <c r="B967" s="21">
        <v>84325322</v>
      </c>
      <c r="C967" s="5">
        <v>45.617073833186673</v>
      </c>
      <c r="D967">
        <v>24</v>
      </c>
      <c r="E967" s="65">
        <f>VLOOKUP(B967,'SKU List'!$A$6:$C$11,3,1)</f>
        <v>35.552999999999997</v>
      </c>
      <c r="F967" s="140">
        <f t="shared" si="15"/>
        <v>0.28307242238873448</v>
      </c>
    </row>
    <row r="968" spans="1:6" ht="15" customHeight="1" x14ac:dyDescent="0.25">
      <c r="A968" s="22">
        <v>42896</v>
      </c>
      <c r="B968" s="21" t="s">
        <v>35</v>
      </c>
      <c r="C968" s="5">
        <v>58.561972654156371</v>
      </c>
      <c r="D968">
        <v>37</v>
      </c>
      <c r="E968" s="65">
        <f>VLOOKUP(B968,'SKU List'!$A$6:$C$11,3,1)</f>
        <v>50.79</v>
      </c>
      <c r="F968" s="140">
        <f t="shared" si="15"/>
        <v>0.15302171006411441</v>
      </c>
    </row>
    <row r="969" spans="1:6" ht="15" customHeight="1" x14ac:dyDescent="0.25">
      <c r="A969" s="22">
        <v>42896</v>
      </c>
      <c r="B969" s="21" t="s">
        <v>36</v>
      </c>
      <c r="C969" s="5">
        <v>58.590398431125578</v>
      </c>
      <c r="D969">
        <v>38</v>
      </c>
      <c r="E969" s="65">
        <f>VLOOKUP(B969,'SKU List'!$A$6:$C$11,3,1)</f>
        <v>50.79</v>
      </c>
      <c r="F969" s="140">
        <f t="shared" si="15"/>
        <v>0.15358138277467176</v>
      </c>
    </row>
    <row r="970" spans="1:6" x14ac:dyDescent="0.25">
      <c r="A970" s="22">
        <v>42897</v>
      </c>
      <c r="B970" s="21" t="s">
        <v>41</v>
      </c>
      <c r="C970" s="5">
        <v>65.669822425803858</v>
      </c>
      <c r="D970">
        <v>43</v>
      </c>
      <c r="E970" s="65">
        <f>VLOOKUP(B970,'SKU List'!$A$6:$C$11,3,1)</f>
        <v>50.79</v>
      </c>
      <c r="F970" s="140">
        <f t="shared" si="15"/>
        <v>0.29296756105146404</v>
      </c>
    </row>
    <row r="971" spans="1:6" ht="15" customHeight="1" x14ac:dyDescent="0.25">
      <c r="A971" s="22">
        <v>42897</v>
      </c>
      <c r="B971" s="21" t="s">
        <v>33</v>
      </c>
      <c r="C971" s="5">
        <v>54.797279617122726</v>
      </c>
      <c r="D971">
        <v>30</v>
      </c>
      <c r="E971" s="65">
        <f>VLOOKUP(B971,'SKU List'!$A$6:$C$11,3,1)</f>
        <v>45.710999999999999</v>
      </c>
      <c r="F971" s="140">
        <f t="shared" si="15"/>
        <v>0.1987766536965441</v>
      </c>
    </row>
    <row r="972" spans="1:6" ht="15" customHeight="1" x14ac:dyDescent="0.25">
      <c r="A972" s="22">
        <v>42897</v>
      </c>
      <c r="B972" s="21" t="s">
        <v>34</v>
      </c>
      <c r="C972" s="5">
        <v>46.874873260146735</v>
      </c>
      <c r="D972">
        <v>43</v>
      </c>
      <c r="E972" s="65">
        <f>VLOOKUP(B972,'SKU List'!$A$6:$C$11,3,1)</f>
        <v>40.632000000000005</v>
      </c>
      <c r="F972" s="140">
        <f t="shared" si="15"/>
        <v>0.15364425231705872</v>
      </c>
    </row>
    <row r="973" spans="1:6" ht="15" customHeight="1" x14ac:dyDescent="0.25">
      <c r="A973" s="22">
        <v>42897</v>
      </c>
      <c r="B973" s="21">
        <v>84325322</v>
      </c>
      <c r="C973" s="5">
        <v>45.6056469470903</v>
      </c>
      <c r="D973">
        <v>20</v>
      </c>
      <c r="E973" s="65">
        <f>VLOOKUP(B973,'SKU List'!$A$6:$C$11,3,1)</f>
        <v>35.552999999999997</v>
      </c>
      <c r="F973" s="140">
        <f t="shared" si="15"/>
        <v>0.2827510181163419</v>
      </c>
    </row>
    <row r="974" spans="1:6" ht="15" customHeight="1" x14ac:dyDescent="0.25">
      <c r="A974" s="22">
        <v>42897</v>
      </c>
      <c r="B974" s="21" t="s">
        <v>35</v>
      </c>
      <c r="C974" s="5">
        <v>59.191584808111521</v>
      </c>
      <c r="D974">
        <v>34</v>
      </c>
      <c r="E974" s="65">
        <f>VLOOKUP(B974,'SKU List'!$A$6:$C$11,3,1)</f>
        <v>50.79</v>
      </c>
      <c r="F974" s="140">
        <f t="shared" si="15"/>
        <v>0.16541809033493843</v>
      </c>
    </row>
    <row r="975" spans="1:6" ht="15" customHeight="1" x14ac:dyDescent="0.25">
      <c r="A975" s="22">
        <v>42897</v>
      </c>
      <c r="B975" s="21" t="s">
        <v>36</v>
      </c>
      <c r="C975" s="5">
        <v>65.42388108743134</v>
      </c>
      <c r="D975">
        <v>36</v>
      </c>
      <c r="E975" s="65">
        <f>VLOOKUP(B975,'SKU List'!$A$6:$C$11,3,1)</f>
        <v>50.79</v>
      </c>
      <c r="F975" s="140">
        <f t="shared" si="15"/>
        <v>0.28812524291063873</v>
      </c>
    </row>
    <row r="976" spans="1:6" x14ac:dyDescent="0.25">
      <c r="A976" s="22">
        <v>42898</v>
      </c>
      <c r="B976" s="21" t="s">
        <v>41</v>
      </c>
      <c r="C976" s="5">
        <v>60.18865612043848</v>
      </c>
      <c r="D976">
        <v>42</v>
      </c>
      <c r="E976" s="65">
        <f>VLOOKUP(B976,'SKU List'!$A$6:$C$11,3,1)</f>
        <v>50.79</v>
      </c>
      <c r="F976" s="140">
        <f t="shared" si="15"/>
        <v>0.18504934279264582</v>
      </c>
    </row>
    <row r="977" spans="1:6" ht="15" customHeight="1" x14ac:dyDescent="0.25">
      <c r="A977" s="22">
        <v>42898</v>
      </c>
      <c r="B977" s="21" t="s">
        <v>33</v>
      </c>
      <c r="C977" s="5">
        <v>55.898063778514967</v>
      </c>
      <c r="D977">
        <v>31</v>
      </c>
      <c r="E977" s="65">
        <f>VLOOKUP(B977,'SKU List'!$A$6:$C$11,3,1)</f>
        <v>45.710999999999999</v>
      </c>
      <c r="F977" s="140">
        <f t="shared" si="15"/>
        <v>0.22285803807650167</v>
      </c>
    </row>
    <row r="978" spans="1:6" ht="15" customHeight="1" x14ac:dyDescent="0.25">
      <c r="A978" s="22">
        <v>42898</v>
      </c>
      <c r="B978" s="21" t="s">
        <v>34</v>
      </c>
      <c r="C978" s="5">
        <v>45.558994902062281</v>
      </c>
      <c r="D978">
        <v>42</v>
      </c>
      <c r="E978" s="65">
        <f>VLOOKUP(B978,'SKU List'!$A$6:$C$11,3,1)</f>
        <v>40.632000000000005</v>
      </c>
      <c r="F978" s="140">
        <f t="shared" si="15"/>
        <v>0.12125898065717354</v>
      </c>
    </row>
    <row r="979" spans="1:6" ht="15" customHeight="1" x14ac:dyDescent="0.25">
      <c r="A979" s="22">
        <v>42898</v>
      </c>
      <c r="B979" s="21">
        <v>84325322</v>
      </c>
      <c r="C979" s="5">
        <v>41.422730137264338</v>
      </c>
      <c r="D979">
        <v>23</v>
      </c>
      <c r="E979" s="65">
        <f>VLOOKUP(B979,'SKU List'!$A$6:$C$11,3,1)</f>
        <v>35.552999999999997</v>
      </c>
      <c r="F979" s="140">
        <f t="shared" si="15"/>
        <v>0.16509802653121652</v>
      </c>
    </row>
    <row r="980" spans="1:6" ht="15" customHeight="1" x14ac:dyDescent="0.25">
      <c r="A980" s="22">
        <v>42898</v>
      </c>
      <c r="B980" s="21" t="s">
        <v>35</v>
      </c>
      <c r="C980" s="5">
        <v>59.28871551298819</v>
      </c>
      <c r="D980">
        <v>43</v>
      </c>
      <c r="E980" s="65">
        <f>VLOOKUP(B980,'SKU List'!$A$6:$C$11,3,1)</f>
        <v>50.79</v>
      </c>
      <c r="F980" s="140">
        <f t="shared" si="15"/>
        <v>0.16733048854081889</v>
      </c>
    </row>
    <row r="981" spans="1:6" ht="15" customHeight="1" x14ac:dyDescent="0.25">
      <c r="A981" s="22">
        <v>42898</v>
      </c>
      <c r="B981" s="21" t="s">
        <v>36</v>
      </c>
      <c r="C981" s="5">
        <v>66.019940477846788</v>
      </c>
      <c r="D981">
        <v>43</v>
      </c>
      <c r="E981" s="65">
        <f>VLOOKUP(B981,'SKU List'!$A$6:$C$11,3,1)</f>
        <v>50.79</v>
      </c>
      <c r="F981" s="140">
        <f t="shared" si="15"/>
        <v>0.29986100566739099</v>
      </c>
    </row>
    <row r="982" spans="1:6" x14ac:dyDescent="0.25">
      <c r="A982" s="22">
        <v>42899</v>
      </c>
      <c r="B982" s="21" t="s">
        <v>41</v>
      </c>
      <c r="C982" s="5">
        <v>60.77776362477924</v>
      </c>
      <c r="D982">
        <v>42</v>
      </c>
      <c r="E982" s="65">
        <f>VLOOKUP(B982,'SKU List'!$A$6:$C$11,3,1)</f>
        <v>50.79</v>
      </c>
      <c r="F982" s="140">
        <f t="shared" si="15"/>
        <v>0.19664823045440522</v>
      </c>
    </row>
    <row r="983" spans="1:6" ht="15" customHeight="1" x14ac:dyDescent="0.25">
      <c r="A983" s="22">
        <v>42899</v>
      </c>
      <c r="B983" s="21" t="s">
        <v>33</v>
      </c>
      <c r="C983" s="5">
        <v>50.804157088201421</v>
      </c>
      <c r="D983">
        <v>25</v>
      </c>
      <c r="E983" s="65">
        <f>VLOOKUP(B983,'SKU List'!$A$6:$C$11,3,1)</f>
        <v>45.710999999999999</v>
      </c>
      <c r="F983" s="140">
        <f t="shared" si="15"/>
        <v>0.11142081967582032</v>
      </c>
    </row>
    <row r="984" spans="1:6" ht="15" customHeight="1" x14ac:dyDescent="0.25">
      <c r="A984" s="22">
        <v>42899</v>
      </c>
      <c r="B984" s="21" t="s">
        <v>34</v>
      </c>
      <c r="C984" s="5">
        <v>52.749477420824846</v>
      </c>
      <c r="D984">
        <v>38</v>
      </c>
      <c r="E984" s="65">
        <f>VLOOKUP(B984,'SKU List'!$A$6:$C$11,3,1)</f>
        <v>40.632000000000005</v>
      </c>
      <c r="F984" s="140">
        <f t="shared" si="15"/>
        <v>0.29822498082360799</v>
      </c>
    </row>
    <row r="985" spans="1:6" ht="15" customHeight="1" x14ac:dyDescent="0.25">
      <c r="A985" s="22">
        <v>42899</v>
      </c>
      <c r="B985" s="21">
        <v>84325322</v>
      </c>
      <c r="C985" s="5">
        <v>42.008730621636253</v>
      </c>
      <c r="D985">
        <v>21</v>
      </c>
      <c r="E985" s="65">
        <f>VLOOKUP(B985,'SKU List'!$A$6:$C$11,3,1)</f>
        <v>35.552999999999997</v>
      </c>
      <c r="F985" s="140">
        <f t="shared" si="15"/>
        <v>0.18158047483014814</v>
      </c>
    </row>
    <row r="986" spans="1:6" ht="15" customHeight="1" x14ac:dyDescent="0.25">
      <c r="A986" s="22">
        <v>42899</v>
      </c>
      <c r="B986" s="21" t="s">
        <v>35</v>
      </c>
      <c r="C986" s="5">
        <v>61.340961395725529</v>
      </c>
      <c r="D986">
        <v>38</v>
      </c>
      <c r="E986" s="65">
        <f>VLOOKUP(B986,'SKU List'!$A$6:$C$11,3,1)</f>
        <v>50.79</v>
      </c>
      <c r="F986" s="140">
        <f t="shared" si="15"/>
        <v>0.20773698357404075</v>
      </c>
    </row>
    <row r="987" spans="1:6" ht="15" customHeight="1" x14ac:dyDescent="0.25">
      <c r="A987" s="22">
        <v>42899</v>
      </c>
      <c r="B987" s="21" t="s">
        <v>36</v>
      </c>
      <c r="C987" s="5">
        <v>61.428211042690137</v>
      </c>
      <c r="D987">
        <v>43</v>
      </c>
      <c r="E987" s="65">
        <f>VLOOKUP(B987,'SKU List'!$A$6:$C$11,3,1)</f>
        <v>50.79</v>
      </c>
      <c r="F987" s="140">
        <f t="shared" si="15"/>
        <v>0.20945483446918955</v>
      </c>
    </row>
    <row r="988" spans="1:6" x14ac:dyDescent="0.25">
      <c r="A988" s="22">
        <v>42900</v>
      </c>
      <c r="B988" s="21" t="s">
        <v>41</v>
      </c>
      <c r="C988" s="5">
        <v>58.592340903020336</v>
      </c>
      <c r="D988">
        <v>35</v>
      </c>
      <c r="E988" s="65">
        <f>VLOOKUP(B988,'SKU List'!$A$6:$C$11,3,1)</f>
        <v>50.79</v>
      </c>
      <c r="F988" s="140">
        <f t="shared" si="15"/>
        <v>0.15361962793897099</v>
      </c>
    </row>
    <row r="989" spans="1:6" ht="15" customHeight="1" x14ac:dyDescent="0.25">
      <c r="A989" s="22">
        <v>42900</v>
      </c>
      <c r="B989" s="21" t="s">
        <v>33</v>
      </c>
      <c r="C989" s="5">
        <v>52.015295918185181</v>
      </c>
      <c r="D989">
        <v>31</v>
      </c>
      <c r="E989" s="65">
        <f>VLOOKUP(B989,'SKU List'!$A$6:$C$11,3,1)</f>
        <v>45.710999999999999</v>
      </c>
      <c r="F989" s="140">
        <f t="shared" si="15"/>
        <v>0.13791638595054106</v>
      </c>
    </row>
    <row r="990" spans="1:6" ht="15" customHeight="1" x14ac:dyDescent="0.25">
      <c r="A990" s="22">
        <v>42900</v>
      </c>
      <c r="B990" s="21" t="s">
        <v>34</v>
      </c>
      <c r="C990" s="5">
        <v>51.097419231957701</v>
      </c>
      <c r="D990">
        <v>35</v>
      </c>
      <c r="E990" s="65">
        <f>VLOOKUP(B990,'SKU List'!$A$6:$C$11,3,1)</f>
        <v>40.632000000000005</v>
      </c>
      <c r="F990" s="140">
        <f t="shared" si="15"/>
        <v>0.25756593896332192</v>
      </c>
    </row>
    <row r="991" spans="1:6" ht="15" customHeight="1" x14ac:dyDescent="0.25">
      <c r="A991" s="22">
        <v>42900</v>
      </c>
      <c r="B991" s="21">
        <v>84325322</v>
      </c>
      <c r="C991" s="5">
        <v>45.299842840202196</v>
      </c>
      <c r="D991">
        <v>23</v>
      </c>
      <c r="E991" s="65">
        <f>VLOOKUP(B991,'SKU List'!$A$6:$C$11,3,1)</f>
        <v>35.552999999999997</v>
      </c>
      <c r="F991" s="140">
        <f t="shared" si="15"/>
        <v>0.27414965938745534</v>
      </c>
    </row>
    <row r="992" spans="1:6" ht="15" customHeight="1" x14ac:dyDescent="0.25">
      <c r="A992" s="22">
        <v>42900</v>
      </c>
      <c r="B992" s="21" t="s">
        <v>35</v>
      </c>
      <c r="C992" s="5">
        <v>57.497309649494532</v>
      </c>
      <c r="D992">
        <v>43</v>
      </c>
      <c r="E992" s="65">
        <f>VLOOKUP(B992,'SKU List'!$A$6:$C$11,3,1)</f>
        <v>50.79</v>
      </c>
      <c r="F992" s="140">
        <f t="shared" si="15"/>
        <v>0.13205965051180416</v>
      </c>
    </row>
    <row r="993" spans="1:6" ht="15" customHeight="1" x14ac:dyDescent="0.25">
      <c r="A993" s="22">
        <v>42900</v>
      </c>
      <c r="B993" s="21" t="s">
        <v>36</v>
      </c>
      <c r="C993" s="5">
        <v>58.94335267679584</v>
      </c>
      <c r="D993">
        <v>39</v>
      </c>
      <c r="E993" s="65">
        <f>VLOOKUP(B993,'SKU List'!$A$6:$C$11,3,1)</f>
        <v>50.79</v>
      </c>
      <c r="F993" s="140">
        <f t="shared" si="15"/>
        <v>0.16053066896625007</v>
      </c>
    </row>
    <row r="994" spans="1:6" x14ac:dyDescent="0.25">
      <c r="A994" s="22">
        <v>42901</v>
      </c>
      <c r="B994" s="21" t="s">
        <v>41</v>
      </c>
      <c r="C994" s="5">
        <v>65.215284361997448</v>
      </c>
      <c r="D994">
        <v>44</v>
      </c>
      <c r="E994" s="65">
        <f>VLOOKUP(B994,'SKU List'!$A$6:$C$11,3,1)</f>
        <v>50.79</v>
      </c>
      <c r="F994" s="140">
        <f t="shared" si="15"/>
        <v>0.28401819968492714</v>
      </c>
    </row>
    <row r="995" spans="1:6" ht="15" customHeight="1" x14ac:dyDescent="0.25">
      <c r="A995" s="22">
        <v>42901</v>
      </c>
      <c r="B995" s="21" t="s">
        <v>33</v>
      </c>
      <c r="C995" s="5">
        <v>56.079141706973864</v>
      </c>
      <c r="D995">
        <v>29</v>
      </c>
      <c r="E995" s="65">
        <f>VLOOKUP(B995,'SKU List'!$A$6:$C$11,3,1)</f>
        <v>45.710999999999999</v>
      </c>
      <c r="F995" s="140">
        <f t="shared" si="15"/>
        <v>0.22681940248460691</v>
      </c>
    </row>
    <row r="996" spans="1:6" ht="15" customHeight="1" x14ac:dyDescent="0.25">
      <c r="A996" s="22">
        <v>42901</v>
      </c>
      <c r="B996" s="21" t="s">
        <v>34</v>
      </c>
      <c r="C996" s="5">
        <v>47.680294166815024</v>
      </c>
      <c r="D996">
        <v>41</v>
      </c>
      <c r="E996" s="65">
        <f>VLOOKUP(B996,'SKU List'!$A$6:$C$11,3,1)</f>
        <v>40.632000000000005</v>
      </c>
      <c r="F996" s="140">
        <f t="shared" si="15"/>
        <v>0.17346658217205696</v>
      </c>
    </row>
    <row r="997" spans="1:6" ht="15" customHeight="1" x14ac:dyDescent="0.25">
      <c r="A997" s="22">
        <v>42901</v>
      </c>
      <c r="B997" s="21">
        <v>84325322</v>
      </c>
      <c r="C997" s="5">
        <v>41.470271980061767</v>
      </c>
      <c r="D997">
        <v>23</v>
      </c>
      <c r="E997" s="65">
        <f>VLOOKUP(B997,'SKU List'!$A$6:$C$11,3,1)</f>
        <v>35.552999999999997</v>
      </c>
      <c r="F997" s="140">
        <f t="shared" si="15"/>
        <v>0.16643523697189463</v>
      </c>
    </row>
    <row r="998" spans="1:6" ht="15" customHeight="1" x14ac:dyDescent="0.25">
      <c r="A998" s="22">
        <v>42901</v>
      </c>
      <c r="B998" s="21" t="s">
        <v>35</v>
      </c>
      <c r="C998" s="5">
        <v>62.490353860228709</v>
      </c>
      <c r="D998">
        <v>34</v>
      </c>
      <c r="E998" s="65">
        <f>VLOOKUP(B998,'SKU List'!$A$6:$C$11,3,1)</f>
        <v>50.79</v>
      </c>
      <c r="F998" s="140">
        <f t="shared" si="15"/>
        <v>0.23036727427109097</v>
      </c>
    </row>
    <row r="999" spans="1:6" ht="15" customHeight="1" x14ac:dyDescent="0.25">
      <c r="A999" s="22">
        <v>42901</v>
      </c>
      <c r="B999" s="21" t="s">
        <v>36</v>
      </c>
      <c r="C999" s="5">
        <v>65.615048068211777</v>
      </c>
      <c r="D999">
        <v>39</v>
      </c>
      <c r="E999" s="65">
        <f>VLOOKUP(B999,'SKU List'!$A$6:$C$11,3,1)</f>
        <v>50.79</v>
      </c>
      <c r="F999" s="140">
        <f t="shared" si="15"/>
        <v>0.29188911337294304</v>
      </c>
    </row>
    <row r="1000" spans="1:6" x14ac:dyDescent="0.25">
      <c r="A1000" s="22">
        <v>42902</v>
      </c>
      <c r="B1000" s="21" t="s">
        <v>41</v>
      </c>
      <c r="C1000" s="5">
        <v>60.197045441624368</v>
      </c>
      <c r="D1000">
        <v>39</v>
      </c>
      <c r="E1000" s="65">
        <f>VLOOKUP(B1000,'SKU List'!$A$6:$C$11,3,1)</f>
        <v>50.79</v>
      </c>
      <c r="F1000" s="140">
        <f t="shared" si="15"/>
        <v>0.1852145194255635</v>
      </c>
    </row>
    <row r="1001" spans="1:6" ht="15" customHeight="1" x14ac:dyDescent="0.25">
      <c r="A1001" s="22">
        <v>42902</v>
      </c>
      <c r="B1001" s="21" t="s">
        <v>33</v>
      </c>
      <c r="C1001" s="5">
        <v>58.715383098267957</v>
      </c>
      <c r="D1001">
        <v>28</v>
      </c>
      <c r="E1001" s="65">
        <f>VLOOKUP(B1001,'SKU List'!$A$6:$C$11,3,1)</f>
        <v>45.710999999999999</v>
      </c>
      <c r="F1001" s="140">
        <f t="shared" si="15"/>
        <v>0.284491328088818</v>
      </c>
    </row>
    <row r="1002" spans="1:6" ht="15" customHeight="1" x14ac:dyDescent="0.25">
      <c r="A1002" s="22">
        <v>42902</v>
      </c>
      <c r="B1002" s="21" t="s">
        <v>34</v>
      </c>
      <c r="C1002" s="5">
        <v>49.331340897961447</v>
      </c>
      <c r="D1002">
        <v>47</v>
      </c>
      <c r="E1002" s="65">
        <f>VLOOKUP(B1002,'SKU List'!$A$6:$C$11,3,1)</f>
        <v>40.632000000000005</v>
      </c>
      <c r="F1002" s="140">
        <f t="shared" si="15"/>
        <v>0.21410073090080331</v>
      </c>
    </row>
    <row r="1003" spans="1:6" ht="15" customHeight="1" x14ac:dyDescent="0.25">
      <c r="A1003" s="22">
        <v>42902</v>
      </c>
      <c r="B1003" s="21">
        <v>84325322</v>
      </c>
      <c r="C1003" s="5">
        <v>45.46634218189206</v>
      </c>
      <c r="D1003">
        <v>25</v>
      </c>
      <c r="E1003" s="65">
        <f>VLOOKUP(B1003,'SKU List'!$A$6:$C$11,3,1)</f>
        <v>35.552999999999997</v>
      </c>
      <c r="F1003" s="140">
        <f t="shared" si="15"/>
        <v>0.27883278997249356</v>
      </c>
    </row>
    <row r="1004" spans="1:6" ht="15" customHeight="1" x14ac:dyDescent="0.25">
      <c r="A1004" s="22">
        <v>42902</v>
      </c>
      <c r="B1004" s="21" t="s">
        <v>35</v>
      </c>
      <c r="C1004" s="5">
        <v>64.435644203296192</v>
      </c>
      <c r="D1004">
        <v>35</v>
      </c>
      <c r="E1004" s="65">
        <f>VLOOKUP(B1004,'SKU List'!$A$6:$C$11,3,1)</f>
        <v>50.79</v>
      </c>
      <c r="F1004" s="140">
        <f t="shared" si="15"/>
        <v>0.26866793075991718</v>
      </c>
    </row>
    <row r="1005" spans="1:6" ht="15" customHeight="1" x14ac:dyDescent="0.25">
      <c r="A1005" s="22">
        <v>42902</v>
      </c>
      <c r="B1005" s="21" t="s">
        <v>36</v>
      </c>
      <c r="C1005" s="5">
        <v>58.075378343527923</v>
      </c>
      <c r="D1005">
        <v>40</v>
      </c>
      <c r="E1005" s="65">
        <f>VLOOKUP(B1005,'SKU List'!$A$6:$C$11,3,1)</f>
        <v>50.79</v>
      </c>
      <c r="F1005" s="140">
        <f t="shared" si="15"/>
        <v>0.14344119597416666</v>
      </c>
    </row>
    <row r="1006" spans="1:6" x14ac:dyDescent="0.25">
      <c r="A1006" s="22">
        <v>42903</v>
      </c>
      <c r="B1006" s="21" t="s">
        <v>41</v>
      </c>
      <c r="C1006" s="5">
        <v>62.091772701183288</v>
      </c>
      <c r="D1006">
        <v>35</v>
      </c>
      <c r="E1006" s="65">
        <f>VLOOKUP(B1006,'SKU List'!$A$6:$C$11,3,1)</f>
        <v>50.79</v>
      </c>
      <c r="F1006" s="140">
        <f t="shared" si="15"/>
        <v>0.22251964365393362</v>
      </c>
    </row>
    <row r="1007" spans="1:6" ht="15" customHeight="1" x14ac:dyDescent="0.25">
      <c r="A1007" s="22">
        <v>42903</v>
      </c>
      <c r="B1007" s="21" t="s">
        <v>33</v>
      </c>
      <c r="C1007" s="5">
        <v>53.113151565808543</v>
      </c>
      <c r="D1007">
        <v>25</v>
      </c>
      <c r="E1007" s="65">
        <f>VLOOKUP(B1007,'SKU List'!$A$6:$C$11,3,1)</f>
        <v>45.710999999999999</v>
      </c>
      <c r="F1007" s="140">
        <f t="shared" si="15"/>
        <v>0.16193370448707192</v>
      </c>
    </row>
    <row r="1008" spans="1:6" ht="15" customHeight="1" x14ac:dyDescent="0.25">
      <c r="A1008" s="22">
        <v>42903</v>
      </c>
      <c r="B1008" s="21" t="s">
        <v>34</v>
      </c>
      <c r="C1008" s="5">
        <v>46.691324804570961</v>
      </c>
      <c r="D1008">
        <v>46</v>
      </c>
      <c r="E1008" s="65">
        <f>VLOOKUP(B1008,'SKU List'!$A$6:$C$11,3,1)</f>
        <v>40.632000000000005</v>
      </c>
      <c r="F1008" s="140">
        <f t="shared" si="15"/>
        <v>0.14912691485949386</v>
      </c>
    </row>
    <row r="1009" spans="1:6" ht="15" customHeight="1" x14ac:dyDescent="0.25">
      <c r="A1009" s="22">
        <v>42903</v>
      </c>
      <c r="B1009" s="21">
        <v>84325322</v>
      </c>
      <c r="C1009" s="5">
        <v>45.162376222954329</v>
      </c>
      <c r="D1009">
        <v>22</v>
      </c>
      <c r="E1009" s="65">
        <f>VLOOKUP(B1009,'SKU List'!$A$6:$C$11,3,1)</f>
        <v>35.552999999999997</v>
      </c>
      <c r="F1009" s="140">
        <f t="shared" si="15"/>
        <v>0.27028313287076566</v>
      </c>
    </row>
    <row r="1010" spans="1:6" ht="15" customHeight="1" x14ac:dyDescent="0.25">
      <c r="A1010" s="22">
        <v>42903</v>
      </c>
      <c r="B1010" s="21" t="s">
        <v>35</v>
      </c>
      <c r="C1010" s="5">
        <v>58.319698423747347</v>
      </c>
      <c r="D1010">
        <v>35</v>
      </c>
      <c r="E1010" s="65">
        <f>VLOOKUP(B1010,'SKU List'!$A$6:$C$11,3,1)</f>
        <v>50.79</v>
      </c>
      <c r="F1010" s="140">
        <f t="shared" si="15"/>
        <v>0.1482515933007944</v>
      </c>
    </row>
    <row r="1011" spans="1:6" ht="15" customHeight="1" x14ac:dyDescent="0.25">
      <c r="A1011" s="22">
        <v>42903</v>
      </c>
      <c r="B1011" s="21" t="s">
        <v>36</v>
      </c>
      <c r="C1011" s="5">
        <v>58.739495894140646</v>
      </c>
      <c r="D1011">
        <v>37</v>
      </c>
      <c r="E1011" s="65">
        <f>VLOOKUP(B1011,'SKU List'!$A$6:$C$11,3,1)</f>
        <v>50.79</v>
      </c>
      <c r="F1011" s="140">
        <f t="shared" si="15"/>
        <v>0.15651695007168037</v>
      </c>
    </row>
    <row r="1012" spans="1:6" x14ac:dyDescent="0.25">
      <c r="A1012" s="22">
        <v>42904</v>
      </c>
      <c r="B1012" s="21" t="s">
        <v>41</v>
      </c>
      <c r="C1012" s="5">
        <v>58.523959403573294</v>
      </c>
      <c r="D1012">
        <v>38</v>
      </c>
      <c r="E1012" s="65">
        <f>VLOOKUP(B1012,'SKU List'!$A$6:$C$11,3,1)</f>
        <v>50.79</v>
      </c>
      <c r="F1012" s="140">
        <f t="shared" si="15"/>
        <v>0.15227327039915917</v>
      </c>
    </row>
    <row r="1013" spans="1:6" ht="15" customHeight="1" x14ac:dyDescent="0.25">
      <c r="A1013" s="22">
        <v>42904</v>
      </c>
      <c r="B1013" s="21" t="s">
        <v>33</v>
      </c>
      <c r="C1013" s="5">
        <v>55.514382259376227</v>
      </c>
      <c r="D1013">
        <v>25</v>
      </c>
      <c r="E1013" s="65">
        <f>VLOOKUP(B1013,'SKU List'!$A$6:$C$11,3,1)</f>
        <v>45.710999999999999</v>
      </c>
      <c r="F1013" s="140">
        <f t="shared" si="15"/>
        <v>0.21446440155271659</v>
      </c>
    </row>
    <row r="1014" spans="1:6" ht="15" customHeight="1" x14ac:dyDescent="0.25">
      <c r="A1014" s="22">
        <v>42904</v>
      </c>
      <c r="B1014" s="21" t="s">
        <v>34</v>
      </c>
      <c r="C1014" s="5">
        <v>50.36412769210208</v>
      </c>
      <c r="D1014">
        <v>45</v>
      </c>
      <c r="E1014" s="65">
        <f>VLOOKUP(B1014,'SKU List'!$A$6:$C$11,3,1)</f>
        <v>40.632000000000005</v>
      </c>
      <c r="F1014" s="140">
        <f t="shared" si="15"/>
        <v>0.23951879533623927</v>
      </c>
    </row>
    <row r="1015" spans="1:6" ht="15" customHeight="1" x14ac:dyDescent="0.25">
      <c r="A1015" s="22">
        <v>42904</v>
      </c>
      <c r="B1015" s="21">
        <v>84325322</v>
      </c>
      <c r="C1015" s="5">
        <v>42.844429281087216</v>
      </c>
      <c r="D1015">
        <v>20</v>
      </c>
      <c r="E1015" s="65">
        <f>VLOOKUP(B1015,'SKU List'!$A$6:$C$11,3,1)</f>
        <v>35.552999999999997</v>
      </c>
      <c r="F1015" s="140">
        <f t="shared" si="15"/>
        <v>0.20508618910041962</v>
      </c>
    </row>
    <row r="1016" spans="1:6" ht="15" customHeight="1" x14ac:dyDescent="0.25">
      <c r="A1016" s="22">
        <v>42904</v>
      </c>
      <c r="B1016" s="21" t="s">
        <v>35</v>
      </c>
      <c r="C1016" s="5">
        <v>63.784295161528519</v>
      </c>
      <c r="D1016">
        <v>42</v>
      </c>
      <c r="E1016" s="65">
        <f>VLOOKUP(B1016,'SKU List'!$A$6:$C$11,3,1)</f>
        <v>50.79</v>
      </c>
      <c r="F1016" s="140">
        <f t="shared" si="15"/>
        <v>0.25584357474952785</v>
      </c>
    </row>
    <row r="1017" spans="1:6" ht="15" customHeight="1" x14ac:dyDescent="0.25">
      <c r="A1017" s="22">
        <v>42904</v>
      </c>
      <c r="B1017" s="21" t="s">
        <v>36</v>
      </c>
      <c r="C1017" s="5">
        <v>62.111617596728728</v>
      </c>
      <c r="D1017">
        <v>36</v>
      </c>
      <c r="E1017" s="65">
        <f>VLOOKUP(B1017,'SKU List'!$A$6:$C$11,3,1)</f>
        <v>50.79</v>
      </c>
      <c r="F1017" s="140">
        <f t="shared" si="15"/>
        <v>0.22291036811830534</v>
      </c>
    </row>
    <row r="1018" spans="1:6" x14ac:dyDescent="0.25">
      <c r="A1018" s="22">
        <v>42905</v>
      </c>
      <c r="B1018" s="21" t="s">
        <v>41</v>
      </c>
      <c r="C1018" s="5">
        <v>63.407362471468772</v>
      </c>
      <c r="D1018">
        <v>37</v>
      </c>
      <c r="E1018" s="65">
        <f>VLOOKUP(B1018,'SKU List'!$A$6:$C$11,3,1)</f>
        <v>50.79</v>
      </c>
      <c r="F1018" s="140">
        <f t="shared" si="15"/>
        <v>0.24842217900115718</v>
      </c>
    </row>
    <row r="1019" spans="1:6" ht="15" customHeight="1" x14ac:dyDescent="0.25">
      <c r="A1019" s="22">
        <v>42905</v>
      </c>
      <c r="B1019" s="21" t="s">
        <v>33</v>
      </c>
      <c r="C1019" s="5">
        <v>51.566356592546981</v>
      </c>
      <c r="D1019">
        <v>28</v>
      </c>
      <c r="E1019" s="65">
        <f>VLOOKUP(B1019,'SKU List'!$A$6:$C$11,3,1)</f>
        <v>45.710999999999999</v>
      </c>
      <c r="F1019" s="140">
        <f t="shared" si="15"/>
        <v>0.12809513229959929</v>
      </c>
    </row>
    <row r="1020" spans="1:6" ht="15" customHeight="1" x14ac:dyDescent="0.25">
      <c r="A1020" s="22">
        <v>42905</v>
      </c>
      <c r="B1020" s="21" t="s">
        <v>34</v>
      </c>
      <c r="C1020" s="5">
        <v>52.817239934049212</v>
      </c>
      <c r="D1020">
        <v>48</v>
      </c>
      <c r="E1020" s="65">
        <f>VLOOKUP(B1020,'SKU List'!$A$6:$C$11,3,1)</f>
        <v>40.632000000000005</v>
      </c>
      <c r="F1020" s="140">
        <f t="shared" si="15"/>
        <v>0.29989269378935829</v>
      </c>
    </row>
    <row r="1021" spans="1:6" ht="15" customHeight="1" x14ac:dyDescent="0.25">
      <c r="A1021" s="22">
        <v>42905</v>
      </c>
      <c r="B1021" s="21">
        <v>84325322</v>
      </c>
      <c r="C1021" s="5">
        <v>39.363420933135259</v>
      </c>
      <c r="D1021">
        <v>24</v>
      </c>
      <c r="E1021" s="65">
        <f>VLOOKUP(B1021,'SKU List'!$A$6:$C$11,3,1)</f>
        <v>35.552999999999997</v>
      </c>
      <c r="F1021" s="140">
        <f t="shared" si="15"/>
        <v>0.10717579200447958</v>
      </c>
    </row>
    <row r="1022" spans="1:6" ht="15" customHeight="1" x14ac:dyDescent="0.25">
      <c r="A1022" s="22">
        <v>42905</v>
      </c>
      <c r="B1022" s="21" t="s">
        <v>35</v>
      </c>
      <c r="C1022" s="5">
        <v>59.741254940548124</v>
      </c>
      <c r="D1022">
        <v>34</v>
      </c>
      <c r="E1022" s="65">
        <f>VLOOKUP(B1022,'SKU List'!$A$6:$C$11,3,1)</f>
        <v>50.79</v>
      </c>
      <c r="F1022" s="140">
        <f t="shared" si="15"/>
        <v>0.17624049892790167</v>
      </c>
    </row>
    <row r="1023" spans="1:6" ht="15" customHeight="1" x14ac:dyDescent="0.25">
      <c r="A1023" s="22">
        <v>42905</v>
      </c>
      <c r="B1023" s="21" t="s">
        <v>36</v>
      </c>
      <c r="C1023" s="5">
        <v>60.641505553334554</v>
      </c>
      <c r="D1023">
        <v>42</v>
      </c>
      <c r="E1023" s="65">
        <f>VLOOKUP(B1023,'SKU List'!$A$6:$C$11,3,1)</f>
        <v>50.79</v>
      </c>
      <c r="F1023" s="140">
        <f t="shared" si="15"/>
        <v>0.19396545684848504</v>
      </c>
    </row>
    <row r="1024" spans="1:6" x14ac:dyDescent="0.25">
      <c r="A1024" s="22">
        <v>42906</v>
      </c>
      <c r="B1024" s="21" t="s">
        <v>41</v>
      </c>
      <c r="C1024" s="5">
        <v>55.916431602472478</v>
      </c>
      <c r="D1024">
        <v>39</v>
      </c>
      <c r="E1024" s="65">
        <f>VLOOKUP(B1024,'SKU List'!$A$6:$C$11,3,1)</f>
        <v>50.79</v>
      </c>
      <c r="F1024" s="140">
        <f t="shared" si="15"/>
        <v>0.10093387679607166</v>
      </c>
    </row>
    <row r="1025" spans="1:6" ht="15" customHeight="1" x14ac:dyDescent="0.25">
      <c r="A1025" s="22">
        <v>42906</v>
      </c>
      <c r="B1025" s="21" t="s">
        <v>33</v>
      </c>
      <c r="C1025" s="5">
        <v>59.014558846817202</v>
      </c>
      <c r="D1025">
        <v>30</v>
      </c>
      <c r="E1025" s="65">
        <f>VLOOKUP(B1025,'SKU List'!$A$6:$C$11,3,1)</f>
        <v>45.710999999999999</v>
      </c>
      <c r="F1025" s="140">
        <f t="shared" si="15"/>
        <v>0.29103626800588928</v>
      </c>
    </row>
    <row r="1026" spans="1:6" ht="15" customHeight="1" x14ac:dyDescent="0.25">
      <c r="A1026" s="22">
        <v>42906</v>
      </c>
      <c r="B1026" s="21" t="s">
        <v>34</v>
      </c>
      <c r="C1026" s="5">
        <v>50.035333156764146</v>
      </c>
      <c r="D1026">
        <v>46</v>
      </c>
      <c r="E1026" s="65">
        <f>VLOOKUP(B1026,'SKU List'!$A$6:$C$11,3,1)</f>
        <v>40.632000000000005</v>
      </c>
      <c r="F1026" s="140">
        <f t="shared" si="15"/>
        <v>0.23142678570496505</v>
      </c>
    </row>
    <row r="1027" spans="1:6" ht="15" customHeight="1" x14ac:dyDescent="0.25">
      <c r="A1027" s="22">
        <v>42906</v>
      </c>
      <c r="B1027" s="21">
        <v>84325322</v>
      </c>
      <c r="C1027" s="5">
        <v>45.894001244632136</v>
      </c>
      <c r="D1027">
        <v>24</v>
      </c>
      <c r="E1027" s="65">
        <f>VLOOKUP(B1027,'SKU List'!$A$6:$C$11,3,1)</f>
        <v>35.552999999999997</v>
      </c>
      <c r="F1027" s="140">
        <f t="shared" si="15"/>
        <v>0.29086156568031218</v>
      </c>
    </row>
    <row r="1028" spans="1:6" ht="15" customHeight="1" x14ac:dyDescent="0.25">
      <c r="A1028" s="22">
        <v>42906</v>
      </c>
      <c r="B1028" s="21" t="s">
        <v>35</v>
      </c>
      <c r="C1028" s="5">
        <v>59.25657275912625</v>
      </c>
      <c r="D1028">
        <v>37</v>
      </c>
      <c r="E1028" s="65">
        <f>VLOOKUP(B1028,'SKU List'!$A$6:$C$11,3,1)</f>
        <v>50.79</v>
      </c>
      <c r="F1028" s="140">
        <f t="shared" si="15"/>
        <v>0.16669763258764031</v>
      </c>
    </row>
    <row r="1029" spans="1:6" ht="15" customHeight="1" x14ac:dyDescent="0.25">
      <c r="A1029" s="22">
        <v>42906</v>
      </c>
      <c r="B1029" s="21" t="s">
        <v>36</v>
      </c>
      <c r="C1029" s="5">
        <v>62.902967802349451</v>
      </c>
      <c r="D1029">
        <v>34</v>
      </c>
      <c r="E1029" s="65">
        <f>VLOOKUP(B1029,'SKU List'!$A$6:$C$11,3,1)</f>
        <v>50.79</v>
      </c>
      <c r="F1029" s="140">
        <f t="shared" ref="F1029:F1092" si="16">(C1029-E1029)/E1029</f>
        <v>0.23849119516340722</v>
      </c>
    </row>
    <row r="1030" spans="1:6" x14ac:dyDescent="0.25">
      <c r="A1030" s="22">
        <v>42907</v>
      </c>
      <c r="B1030" s="21" t="s">
        <v>41</v>
      </c>
      <c r="C1030" s="5">
        <v>59.234512385166518</v>
      </c>
      <c r="D1030">
        <v>37</v>
      </c>
      <c r="E1030" s="65">
        <f>VLOOKUP(B1030,'SKU List'!$A$6:$C$11,3,1)</f>
        <v>50.79</v>
      </c>
      <c r="F1030" s="140">
        <f t="shared" si="16"/>
        <v>0.16626328775677335</v>
      </c>
    </row>
    <row r="1031" spans="1:6" ht="15" customHeight="1" x14ac:dyDescent="0.25">
      <c r="A1031" s="22">
        <v>42907</v>
      </c>
      <c r="B1031" s="21" t="s">
        <v>33</v>
      </c>
      <c r="C1031" s="5">
        <v>51.583752233192165</v>
      </c>
      <c r="D1031">
        <v>25</v>
      </c>
      <c r="E1031" s="65">
        <f>VLOOKUP(B1031,'SKU List'!$A$6:$C$11,3,1)</f>
        <v>45.710999999999999</v>
      </c>
      <c r="F1031" s="140">
        <f t="shared" si="16"/>
        <v>0.12847568929124645</v>
      </c>
    </row>
    <row r="1032" spans="1:6" ht="15" customHeight="1" x14ac:dyDescent="0.25">
      <c r="A1032" s="22">
        <v>42907</v>
      </c>
      <c r="B1032" s="21" t="s">
        <v>34</v>
      </c>
      <c r="C1032" s="5">
        <v>51.299880829785266</v>
      </c>
      <c r="D1032">
        <v>43</v>
      </c>
      <c r="E1032" s="65">
        <f>VLOOKUP(B1032,'SKU List'!$A$6:$C$11,3,1)</f>
        <v>40.632000000000005</v>
      </c>
      <c r="F1032" s="140">
        <f t="shared" si="16"/>
        <v>0.26254875048693788</v>
      </c>
    </row>
    <row r="1033" spans="1:6" ht="15" customHeight="1" x14ac:dyDescent="0.25">
      <c r="A1033" s="22">
        <v>42907</v>
      </c>
      <c r="B1033" s="21">
        <v>84325322</v>
      </c>
      <c r="C1033" s="5">
        <v>43.081448581951534</v>
      </c>
      <c r="D1033">
        <v>23</v>
      </c>
      <c r="E1033" s="65">
        <f>VLOOKUP(B1033,'SKU List'!$A$6:$C$11,3,1)</f>
        <v>35.552999999999997</v>
      </c>
      <c r="F1033" s="140">
        <f t="shared" si="16"/>
        <v>0.21175283610248186</v>
      </c>
    </row>
    <row r="1034" spans="1:6" ht="15" customHeight="1" x14ac:dyDescent="0.25">
      <c r="A1034" s="22">
        <v>42907</v>
      </c>
      <c r="B1034" s="21" t="s">
        <v>35</v>
      </c>
      <c r="C1034" s="5">
        <v>61.679325575621107</v>
      </c>
      <c r="D1034">
        <v>37</v>
      </c>
      <c r="E1034" s="65">
        <f>VLOOKUP(B1034,'SKU List'!$A$6:$C$11,3,1)</f>
        <v>50.79</v>
      </c>
      <c r="F1034" s="140">
        <f t="shared" si="16"/>
        <v>0.21439900719868296</v>
      </c>
    </row>
    <row r="1035" spans="1:6" ht="15" customHeight="1" x14ac:dyDescent="0.25">
      <c r="A1035" s="22">
        <v>42907</v>
      </c>
      <c r="B1035" s="21" t="s">
        <v>36</v>
      </c>
      <c r="C1035" s="5">
        <v>60.697912627046854</v>
      </c>
      <c r="D1035">
        <v>40</v>
      </c>
      <c r="E1035" s="65">
        <f>VLOOKUP(B1035,'SKU List'!$A$6:$C$11,3,1)</f>
        <v>50.79</v>
      </c>
      <c r="F1035" s="140">
        <f t="shared" si="16"/>
        <v>0.19507605093614599</v>
      </c>
    </row>
    <row r="1036" spans="1:6" x14ac:dyDescent="0.25">
      <c r="A1036" s="22">
        <v>42908</v>
      </c>
      <c r="B1036" s="21" t="s">
        <v>41</v>
      </c>
      <c r="C1036" s="5">
        <v>65.599520841833595</v>
      </c>
      <c r="D1036">
        <v>41</v>
      </c>
      <c r="E1036" s="65">
        <f>VLOOKUP(B1036,'SKU List'!$A$6:$C$11,3,1)</f>
        <v>50.79</v>
      </c>
      <c r="F1036" s="140">
        <f t="shared" si="16"/>
        <v>0.29158339913041142</v>
      </c>
    </row>
    <row r="1037" spans="1:6" ht="15" customHeight="1" x14ac:dyDescent="0.25">
      <c r="A1037" s="22">
        <v>42908</v>
      </c>
      <c r="B1037" s="21" t="s">
        <v>33</v>
      </c>
      <c r="C1037" s="5">
        <v>50.627155739034713</v>
      </c>
      <c r="D1037">
        <v>26</v>
      </c>
      <c r="E1037" s="65">
        <f>VLOOKUP(B1037,'SKU List'!$A$6:$C$11,3,1)</f>
        <v>45.710999999999999</v>
      </c>
      <c r="F1037" s="140">
        <f t="shared" si="16"/>
        <v>0.10754863684965794</v>
      </c>
    </row>
    <row r="1038" spans="1:6" ht="15" customHeight="1" x14ac:dyDescent="0.25">
      <c r="A1038" s="22">
        <v>42908</v>
      </c>
      <c r="B1038" s="21" t="s">
        <v>34</v>
      </c>
      <c r="C1038" s="5">
        <v>47.700928485764358</v>
      </c>
      <c r="D1038">
        <v>42</v>
      </c>
      <c r="E1038" s="65">
        <f>VLOOKUP(B1038,'SKU List'!$A$6:$C$11,3,1)</f>
        <v>40.632000000000005</v>
      </c>
      <c r="F1038" s="140">
        <f t="shared" si="16"/>
        <v>0.17397441636553337</v>
      </c>
    </row>
    <row r="1039" spans="1:6" ht="15" customHeight="1" x14ac:dyDescent="0.25">
      <c r="A1039" s="22">
        <v>42908</v>
      </c>
      <c r="B1039" s="21">
        <v>84325322</v>
      </c>
      <c r="C1039" s="5">
        <v>42.929502600213596</v>
      </c>
      <c r="D1039">
        <v>24</v>
      </c>
      <c r="E1039" s="65">
        <f>VLOOKUP(B1039,'SKU List'!$A$6:$C$11,3,1)</f>
        <v>35.552999999999997</v>
      </c>
      <c r="F1039" s="140">
        <f t="shared" si="16"/>
        <v>0.20747904818759594</v>
      </c>
    </row>
    <row r="1040" spans="1:6" ht="15" customHeight="1" x14ac:dyDescent="0.25">
      <c r="A1040" s="22">
        <v>42908</v>
      </c>
      <c r="B1040" s="21" t="s">
        <v>35</v>
      </c>
      <c r="C1040" s="5">
        <v>59.091182721743458</v>
      </c>
      <c r="D1040">
        <v>40</v>
      </c>
      <c r="E1040" s="65">
        <f>VLOOKUP(B1040,'SKU List'!$A$6:$C$11,3,1)</f>
        <v>50.79</v>
      </c>
      <c r="F1040" s="140">
        <f t="shared" si="16"/>
        <v>0.16344128217648077</v>
      </c>
    </row>
    <row r="1041" spans="1:6" ht="15" customHeight="1" x14ac:dyDescent="0.25">
      <c r="A1041" s="22">
        <v>42908</v>
      </c>
      <c r="B1041" s="21" t="s">
        <v>36</v>
      </c>
      <c r="C1041" s="5">
        <v>57.407957724793867</v>
      </c>
      <c r="D1041">
        <v>38</v>
      </c>
      <c r="E1041" s="65">
        <f>VLOOKUP(B1041,'SKU List'!$A$6:$C$11,3,1)</f>
        <v>50.79</v>
      </c>
      <c r="F1041" s="140">
        <f t="shared" si="16"/>
        <v>0.13030040804870779</v>
      </c>
    </row>
    <row r="1042" spans="1:6" x14ac:dyDescent="0.25">
      <c r="A1042" s="22">
        <v>42909</v>
      </c>
      <c r="B1042" s="21" t="s">
        <v>41</v>
      </c>
      <c r="C1042" s="5">
        <v>60.4048496414173</v>
      </c>
      <c r="D1042">
        <v>36</v>
      </c>
      <c r="E1042" s="65">
        <f>VLOOKUP(B1042,'SKU List'!$A$6:$C$11,3,1)</f>
        <v>50.79</v>
      </c>
      <c r="F1042" s="140">
        <f t="shared" si="16"/>
        <v>0.18930595868118333</v>
      </c>
    </row>
    <row r="1043" spans="1:6" ht="15" customHeight="1" x14ac:dyDescent="0.25">
      <c r="A1043" s="22">
        <v>42909</v>
      </c>
      <c r="B1043" s="21" t="s">
        <v>33</v>
      </c>
      <c r="C1043" s="5">
        <v>53.147452194958831</v>
      </c>
      <c r="D1043">
        <v>27</v>
      </c>
      <c r="E1043" s="65">
        <f>VLOOKUP(B1043,'SKU List'!$A$6:$C$11,3,1)</f>
        <v>45.710999999999999</v>
      </c>
      <c r="F1043" s="140">
        <f t="shared" si="16"/>
        <v>0.16268408468331108</v>
      </c>
    </row>
    <row r="1044" spans="1:6" ht="15" customHeight="1" x14ac:dyDescent="0.25">
      <c r="A1044" s="22">
        <v>42909</v>
      </c>
      <c r="B1044" s="21" t="s">
        <v>34</v>
      </c>
      <c r="C1044" s="5">
        <v>50.675327995335799</v>
      </c>
      <c r="D1044">
        <v>37</v>
      </c>
      <c r="E1044" s="65">
        <f>VLOOKUP(B1044,'SKU List'!$A$6:$C$11,3,1)</f>
        <v>40.632000000000005</v>
      </c>
      <c r="F1044" s="140">
        <f t="shared" si="16"/>
        <v>0.24717779078892974</v>
      </c>
    </row>
    <row r="1045" spans="1:6" ht="15" customHeight="1" x14ac:dyDescent="0.25">
      <c r="A1045" s="22">
        <v>42909</v>
      </c>
      <c r="B1045" s="21">
        <v>84325322</v>
      </c>
      <c r="C1045" s="5">
        <v>42.189287638096886</v>
      </c>
      <c r="D1045">
        <v>20</v>
      </c>
      <c r="E1045" s="65">
        <f>VLOOKUP(B1045,'SKU List'!$A$6:$C$11,3,1)</f>
        <v>35.552999999999997</v>
      </c>
      <c r="F1045" s="140">
        <f t="shared" si="16"/>
        <v>0.18665900593752677</v>
      </c>
    </row>
    <row r="1046" spans="1:6" ht="15" customHeight="1" x14ac:dyDescent="0.25">
      <c r="A1046" s="22">
        <v>42909</v>
      </c>
      <c r="B1046" s="21" t="s">
        <v>35</v>
      </c>
      <c r="C1046" s="5">
        <v>62.729931822919092</v>
      </c>
      <c r="D1046">
        <v>36</v>
      </c>
      <c r="E1046" s="65">
        <f>VLOOKUP(B1046,'SKU List'!$A$6:$C$11,3,1)</f>
        <v>50.79</v>
      </c>
      <c r="F1046" s="140">
        <f t="shared" si="16"/>
        <v>0.23508430444810186</v>
      </c>
    </row>
    <row r="1047" spans="1:6" ht="15" customHeight="1" x14ac:dyDescent="0.25">
      <c r="A1047" s="22">
        <v>42909</v>
      </c>
      <c r="B1047" s="21" t="s">
        <v>36</v>
      </c>
      <c r="C1047" s="5">
        <v>56.762490582228821</v>
      </c>
      <c r="D1047">
        <v>44</v>
      </c>
      <c r="E1047" s="65">
        <f>VLOOKUP(B1047,'SKU List'!$A$6:$C$11,3,1)</f>
        <v>50.79</v>
      </c>
      <c r="F1047" s="140">
        <f t="shared" si="16"/>
        <v>0.1175918602525856</v>
      </c>
    </row>
    <row r="1048" spans="1:6" x14ac:dyDescent="0.25">
      <c r="A1048" s="22">
        <v>42910</v>
      </c>
      <c r="B1048" s="21" t="s">
        <v>41</v>
      </c>
      <c r="C1048" s="5">
        <v>59.136836140113864</v>
      </c>
      <c r="D1048">
        <v>36</v>
      </c>
      <c r="E1048" s="65">
        <f>VLOOKUP(B1048,'SKU List'!$A$6:$C$11,3,1)</f>
        <v>50.79</v>
      </c>
      <c r="F1048" s="140">
        <f t="shared" si="16"/>
        <v>0.16434014845666203</v>
      </c>
    </row>
    <row r="1049" spans="1:6" ht="15" customHeight="1" x14ac:dyDescent="0.25">
      <c r="A1049" s="22">
        <v>42910</v>
      </c>
      <c r="B1049" s="21" t="s">
        <v>33</v>
      </c>
      <c r="C1049" s="5">
        <v>54.974328936305717</v>
      </c>
      <c r="D1049">
        <v>32</v>
      </c>
      <c r="E1049" s="65">
        <f>VLOOKUP(B1049,'SKU List'!$A$6:$C$11,3,1)</f>
        <v>45.710999999999999</v>
      </c>
      <c r="F1049" s="140">
        <f t="shared" si="16"/>
        <v>0.2026498859422397</v>
      </c>
    </row>
    <row r="1050" spans="1:6" ht="15" customHeight="1" x14ac:dyDescent="0.25">
      <c r="A1050" s="22">
        <v>42910</v>
      </c>
      <c r="B1050" s="21" t="s">
        <v>34</v>
      </c>
      <c r="C1050" s="5">
        <v>47.792218579597865</v>
      </c>
      <c r="D1050">
        <v>37</v>
      </c>
      <c r="E1050" s="65">
        <f>VLOOKUP(B1050,'SKU List'!$A$6:$C$11,3,1)</f>
        <v>40.632000000000005</v>
      </c>
      <c r="F1050" s="140">
        <f t="shared" si="16"/>
        <v>0.1762211700038851</v>
      </c>
    </row>
    <row r="1051" spans="1:6" ht="15" customHeight="1" x14ac:dyDescent="0.25">
      <c r="A1051" s="22">
        <v>42910</v>
      </c>
      <c r="B1051" s="21">
        <v>84325322</v>
      </c>
      <c r="C1051" s="5">
        <v>46.105943800375073</v>
      </c>
      <c r="D1051">
        <v>19</v>
      </c>
      <c r="E1051" s="65">
        <f>VLOOKUP(B1051,'SKU List'!$A$6:$C$11,3,1)</f>
        <v>35.552999999999997</v>
      </c>
      <c r="F1051" s="140">
        <f t="shared" si="16"/>
        <v>0.29682287852994338</v>
      </c>
    </row>
    <row r="1052" spans="1:6" ht="15" customHeight="1" x14ac:dyDescent="0.25">
      <c r="A1052" s="22">
        <v>42910</v>
      </c>
      <c r="B1052" s="21" t="s">
        <v>35</v>
      </c>
      <c r="C1052" s="5">
        <v>65.304359073629414</v>
      </c>
      <c r="D1052">
        <v>38</v>
      </c>
      <c r="E1052" s="65">
        <f>VLOOKUP(B1052,'SKU List'!$A$6:$C$11,3,1)</f>
        <v>50.79</v>
      </c>
      <c r="F1052" s="140">
        <f t="shared" si="16"/>
        <v>0.28577198412343796</v>
      </c>
    </row>
    <row r="1053" spans="1:6" ht="15" customHeight="1" x14ac:dyDescent="0.25">
      <c r="A1053" s="22">
        <v>42910</v>
      </c>
      <c r="B1053" s="21" t="s">
        <v>36</v>
      </c>
      <c r="C1053" s="5">
        <v>62.032251710755638</v>
      </c>
      <c r="D1053">
        <v>44</v>
      </c>
      <c r="E1053" s="65">
        <f>VLOOKUP(B1053,'SKU List'!$A$6:$C$11,3,1)</f>
        <v>50.79</v>
      </c>
      <c r="F1053" s="140">
        <f t="shared" si="16"/>
        <v>0.2213477399243087</v>
      </c>
    </row>
    <row r="1054" spans="1:6" x14ac:dyDescent="0.25">
      <c r="A1054" s="22">
        <v>42911</v>
      </c>
      <c r="B1054" s="21" t="s">
        <v>41</v>
      </c>
      <c r="C1054" s="5">
        <v>58.059327985699689</v>
      </c>
      <c r="D1054">
        <v>43</v>
      </c>
      <c r="E1054" s="65">
        <f>VLOOKUP(B1054,'SKU List'!$A$6:$C$11,3,1)</f>
        <v>50.79</v>
      </c>
      <c r="F1054" s="140">
        <f t="shared" si="16"/>
        <v>0.14312518184090744</v>
      </c>
    </row>
    <row r="1055" spans="1:6" ht="15" customHeight="1" x14ac:dyDescent="0.25">
      <c r="A1055" s="22">
        <v>42911</v>
      </c>
      <c r="B1055" s="21" t="s">
        <v>33</v>
      </c>
      <c r="C1055" s="5">
        <v>52.343928786374434</v>
      </c>
      <c r="D1055">
        <v>26</v>
      </c>
      <c r="E1055" s="65">
        <f>VLOOKUP(B1055,'SKU List'!$A$6:$C$11,3,1)</f>
        <v>45.710999999999999</v>
      </c>
      <c r="F1055" s="140">
        <f t="shared" si="16"/>
        <v>0.14510574667748322</v>
      </c>
    </row>
    <row r="1056" spans="1:6" ht="15" customHeight="1" x14ac:dyDescent="0.25">
      <c r="A1056" s="22">
        <v>42911</v>
      </c>
      <c r="B1056" s="21" t="s">
        <v>34</v>
      </c>
      <c r="C1056" s="5">
        <v>51.044008339044566</v>
      </c>
      <c r="D1056">
        <v>42</v>
      </c>
      <c r="E1056" s="65">
        <f>VLOOKUP(B1056,'SKU List'!$A$6:$C$11,3,1)</f>
        <v>40.632000000000005</v>
      </c>
      <c r="F1056" s="140">
        <f t="shared" si="16"/>
        <v>0.25625143579062215</v>
      </c>
    </row>
    <row r="1057" spans="1:6" ht="15" customHeight="1" x14ac:dyDescent="0.25">
      <c r="A1057" s="22">
        <v>42911</v>
      </c>
      <c r="B1057" s="21">
        <v>84325322</v>
      </c>
      <c r="C1057" s="5">
        <v>43.474752176856683</v>
      </c>
      <c r="D1057">
        <v>22</v>
      </c>
      <c r="E1057" s="65">
        <f>VLOOKUP(B1057,'SKU List'!$A$6:$C$11,3,1)</f>
        <v>35.552999999999997</v>
      </c>
      <c r="F1057" s="140">
        <f t="shared" si="16"/>
        <v>0.22281529482340973</v>
      </c>
    </row>
    <row r="1058" spans="1:6" ht="15" customHeight="1" x14ac:dyDescent="0.25">
      <c r="A1058" s="22">
        <v>42911</v>
      </c>
      <c r="B1058" s="21" t="s">
        <v>35</v>
      </c>
      <c r="C1058" s="5">
        <v>58.871847121103869</v>
      </c>
      <c r="D1058">
        <v>37</v>
      </c>
      <c r="E1058" s="65">
        <f>VLOOKUP(B1058,'SKU List'!$A$6:$C$11,3,1)</f>
        <v>50.79</v>
      </c>
      <c r="F1058" s="140">
        <f t="shared" si="16"/>
        <v>0.15912280214813684</v>
      </c>
    </row>
    <row r="1059" spans="1:6" ht="15" customHeight="1" x14ac:dyDescent="0.25">
      <c r="A1059" s="22">
        <v>42911</v>
      </c>
      <c r="B1059" s="21" t="s">
        <v>36</v>
      </c>
      <c r="C1059" s="5">
        <v>56.479755277113895</v>
      </c>
      <c r="D1059">
        <v>43</v>
      </c>
      <c r="E1059" s="65">
        <f>VLOOKUP(B1059,'SKU List'!$A$6:$C$11,3,1)</f>
        <v>50.79</v>
      </c>
      <c r="F1059" s="140">
        <f t="shared" si="16"/>
        <v>0.11202510882287647</v>
      </c>
    </row>
    <row r="1060" spans="1:6" x14ac:dyDescent="0.25">
      <c r="A1060" s="22">
        <v>42912</v>
      </c>
      <c r="B1060" s="21" t="s">
        <v>41</v>
      </c>
      <c r="C1060" s="5">
        <v>64.46033001429285</v>
      </c>
      <c r="D1060">
        <v>44</v>
      </c>
      <c r="E1060" s="65">
        <f>VLOOKUP(B1060,'SKU List'!$A$6:$C$11,3,1)</f>
        <v>50.79</v>
      </c>
      <c r="F1060" s="140">
        <f t="shared" si="16"/>
        <v>0.26915396759781163</v>
      </c>
    </row>
    <row r="1061" spans="1:6" ht="15" customHeight="1" x14ac:dyDescent="0.25">
      <c r="A1061" s="22">
        <v>42912</v>
      </c>
      <c r="B1061" s="21" t="s">
        <v>33</v>
      </c>
      <c r="C1061" s="5">
        <v>53.783951750484974</v>
      </c>
      <c r="D1061">
        <v>26</v>
      </c>
      <c r="E1061" s="65">
        <f>VLOOKUP(B1061,'SKU List'!$A$6:$C$11,3,1)</f>
        <v>45.710999999999999</v>
      </c>
      <c r="F1061" s="140">
        <f t="shared" si="16"/>
        <v>0.17660851327875074</v>
      </c>
    </row>
    <row r="1062" spans="1:6" ht="15" customHeight="1" x14ac:dyDescent="0.25">
      <c r="A1062" s="22">
        <v>42912</v>
      </c>
      <c r="B1062" s="21" t="s">
        <v>34</v>
      </c>
      <c r="C1062" s="5">
        <v>45.965427634797912</v>
      </c>
      <c r="D1062">
        <v>45</v>
      </c>
      <c r="E1062" s="65">
        <f>VLOOKUP(B1062,'SKU List'!$A$6:$C$11,3,1)</f>
        <v>40.632000000000005</v>
      </c>
      <c r="F1062" s="140">
        <f t="shared" si="16"/>
        <v>0.13126175513875532</v>
      </c>
    </row>
    <row r="1063" spans="1:6" ht="15" customHeight="1" x14ac:dyDescent="0.25">
      <c r="A1063" s="22">
        <v>42912</v>
      </c>
      <c r="B1063" s="21">
        <v>84325322</v>
      </c>
      <c r="C1063" s="5">
        <v>41.607605446196537</v>
      </c>
      <c r="D1063">
        <v>23</v>
      </c>
      <c r="E1063" s="65">
        <f>VLOOKUP(B1063,'SKU List'!$A$6:$C$11,3,1)</f>
        <v>35.552999999999997</v>
      </c>
      <c r="F1063" s="140">
        <f t="shared" si="16"/>
        <v>0.17029801834434619</v>
      </c>
    </row>
    <row r="1064" spans="1:6" ht="15" customHeight="1" x14ac:dyDescent="0.25">
      <c r="A1064" s="22">
        <v>42912</v>
      </c>
      <c r="B1064" s="21" t="s">
        <v>35</v>
      </c>
      <c r="C1064" s="5">
        <v>58.356280318223611</v>
      </c>
      <c r="D1064">
        <v>38</v>
      </c>
      <c r="E1064" s="65">
        <f>VLOOKUP(B1064,'SKU List'!$A$6:$C$11,3,1)</f>
        <v>50.79</v>
      </c>
      <c r="F1064" s="140">
        <f t="shared" si="16"/>
        <v>0.14897185111682637</v>
      </c>
    </row>
    <row r="1065" spans="1:6" ht="15" customHeight="1" x14ac:dyDescent="0.25">
      <c r="A1065" s="22">
        <v>42912</v>
      </c>
      <c r="B1065" s="21" t="s">
        <v>36</v>
      </c>
      <c r="C1065" s="5">
        <v>56.907514576031602</v>
      </c>
      <c r="D1065">
        <v>33</v>
      </c>
      <c r="E1065" s="65">
        <f>VLOOKUP(B1065,'SKU List'!$A$6:$C$11,3,1)</f>
        <v>50.79</v>
      </c>
      <c r="F1065" s="140">
        <f t="shared" si="16"/>
        <v>0.12044722535994493</v>
      </c>
    </row>
    <row r="1066" spans="1:6" x14ac:dyDescent="0.25">
      <c r="A1066" s="22">
        <v>42913</v>
      </c>
      <c r="B1066" s="21" t="s">
        <v>41</v>
      </c>
      <c r="C1066" s="5">
        <v>62.062109477017124</v>
      </c>
      <c r="D1066">
        <v>41</v>
      </c>
      <c r="E1066" s="65">
        <f>VLOOKUP(B1066,'SKU List'!$A$6:$C$11,3,1)</f>
        <v>50.79</v>
      </c>
      <c r="F1066" s="140">
        <f t="shared" si="16"/>
        <v>0.22193560695052422</v>
      </c>
    </row>
    <row r="1067" spans="1:6" ht="15" customHeight="1" x14ac:dyDescent="0.25">
      <c r="A1067" s="22">
        <v>42913</v>
      </c>
      <c r="B1067" s="21" t="s">
        <v>33</v>
      </c>
      <c r="C1067" s="5">
        <v>59.349153718655188</v>
      </c>
      <c r="D1067">
        <v>29</v>
      </c>
      <c r="E1067" s="65">
        <f>VLOOKUP(B1067,'SKU List'!$A$6:$C$11,3,1)</f>
        <v>45.710999999999999</v>
      </c>
      <c r="F1067" s="140">
        <f t="shared" si="16"/>
        <v>0.29835605693717465</v>
      </c>
    </row>
    <row r="1068" spans="1:6" ht="15" customHeight="1" x14ac:dyDescent="0.25">
      <c r="A1068" s="22">
        <v>42913</v>
      </c>
      <c r="B1068" s="21" t="s">
        <v>34</v>
      </c>
      <c r="C1068" s="5">
        <v>46.279568954852778</v>
      </c>
      <c r="D1068">
        <v>39</v>
      </c>
      <c r="E1068" s="65">
        <f>VLOOKUP(B1068,'SKU List'!$A$6:$C$11,3,1)</f>
        <v>40.632000000000005</v>
      </c>
      <c r="F1068" s="140">
        <f t="shared" si="16"/>
        <v>0.13899313237971972</v>
      </c>
    </row>
    <row r="1069" spans="1:6" ht="15" customHeight="1" x14ac:dyDescent="0.25">
      <c r="A1069" s="22">
        <v>42913</v>
      </c>
      <c r="B1069" s="21">
        <v>84325322</v>
      </c>
      <c r="C1069" s="5">
        <v>40.693887416315071</v>
      </c>
      <c r="D1069">
        <v>20</v>
      </c>
      <c r="E1069" s="65">
        <f>VLOOKUP(B1069,'SKU List'!$A$6:$C$11,3,1)</f>
        <v>35.552999999999997</v>
      </c>
      <c r="F1069" s="140">
        <f t="shared" si="16"/>
        <v>0.14459785155444194</v>
      </c>
    </row>
    <row r="1070" spans="1:6" ht="15" customHeight="1" x14ac:dyDescent="0.25">
      <c r="A1070" s="22">
        <v>42913</v>
      </c>
      <c r="B1070" s="21" t="s">
        <v>35</v>
      </c>
      <c r="C1070" s="5">
        <v>63.76218636004694</v>
      </c>
      <c r="D1070">
        <v>42</v>
      </c>
      <c r="E1070" s="65">
        <f>VLOOKUP(B1070,'SKU List'!$A$6:$C$11,3,1)</f>
        <v>50.79</v>
      </c>
      <c r="F1070" s="140">
        <f t="shared" si="16"/>
        <v>0.25540827643329278</v>
      </c>
    </row>
    <row r="1071" spans="1:6" ht="15" customHeight="1" x14ac:dyDescent="0.25">
      <c r="A1071" s="22">
        <v>42913</v>
      </c>
      <c r="B1071" s="21" t="s">
        <v>36</v>
      </c>
      <c r="C1071" s="5">
        <v>59.784886570708537</v>
      </c>
      <c r="D1071">
        <v>35</v>
      </c>
      <c r="E1071" s="65">
        <f>VLOOKUP(B1071,'SKU List'!$A$6:$C$11,3,1)</f>
        <v>50.79</v>
      </c>
      <c r="F1071" s="140">
        <f t="shared" si="16"/>
        <v>0.17709955839158373</v>
      </c>
    </row>
    <row r="1072" spans="1:6" x14ac:dyDescent="0.25">
      <c r="A1072" s="22">
        <v>42914</v>
      </c>
      <c r="B1072" s="21" t="s">
        <v>41</v>
      </c>
      <c r="C1072" s="5">
        <v>64.537046037000181</v>
      </c>
      <c r="D1072">
        <v>34</v>
      </c>
      <c r="E1072" s="65">
        <f>VLOOKUP(B1072,'SKU List'!$A$6:$C$11,3,1)</f>
        <v>50.79</v>
      </c>
      <c r="F1072" s="140">
        <f t="shared" si="16"/>
        <v>0.27066442285883408</v>
      </c>
    </row>
    <row r="1073" spans="1:6" ht="15" customHeight="1" x14ac:dyDescent="0.25">
      <c r="A1073" s="22">
        <v>42914</v>
      </c>
      <c r="B1073" s="21" t="s">
        <v>33</v>
      </c>
      <c r="C1073" s="5">
        <v>51.040144409249756</v>
      </c>
      <c r="D1073">
        <v>27</v>
      </c>
      <c r="E1073" s="65">
        <f>VLOOKUP(B1073,'SKU List'!$A$6:$C$11,3,1)</f>
        <v>45.710999999999999</v>
      </c>
      <c r="F1073" s="140">
        <f t="shared" si="16"/>
        <v>0.1165834133851755</v>
      </c>
    </row>
    <row r="1074" spans="1:6" ht="15" customHeight="1" x14ac:dyDescent="0.25">
      <c r="A1074" s="22">
        <v>42914</v>
      </c>
      <c r="B1074" s="21" t="s">
        <v>34</v>
      </c>
      <c r="C1074" s="5">
        <v>48.776320453876309</v>
      </c>
      <c r="D1074">
        <v>36</v>
      </c>
      <c r="E1074" s="65">
        <f>VLOOKUP(B1074,'SKU List'!$A$6:$C$11,3,1)</f>
        <v>40.632000000000005</v>
      </c>
      <c r="F1074" s="140">
        <f t="shared" si="16"/>
        <v>0.2004410428695684</v>
      </c>
    </row>
    <row r="1075" spans="1:6" ht="15" customHeight="1" x14ac:dyDescent="0.25">
      <c r="A1075" s="22">
        <v>42914</v>
      </c>
      <c r="B1075" s="21">
        <v>84325322</v>
      </c>
      <c r="C1075" s="5">
        <v>41.245086958108025</v>
      </c>
      <c r="D1075">
        <v>23</v>
      </c>
      <c r="E1075" s="65">
        <f>VLOOKUP(B1075,'SKU List'!$A$6:$C$11,3,1)</f>
        <v>35.552999999999997</v>
      </c>
      <c r="F1075" s="140">
        <f t="shared" si="16"/>
        <v>0.16010145298872186</v>
      </c>
    </row>
    <row r="1076" spans="1:6" ht="15" customHeight="1" x14ac:dyDescent="0.25">
      <c r="A1076" s="22">
        <v>42914</v>
      </c>
      <c r="B1076" s="21" t="s">
        <v>35</v>
      </c>
      <c r="C1076" s="5">
        <v>63.340413638871361</v>
      </c>
      <c r="D1076">
        <v>41</v>
      </c>
      <c r="E1076" s="65">
        <f>VLOOKUP(B1076,'SKU List'!$A$6:$C$11,3,1)</f>
        <v>50.79</v>
      </c>
      <c r="F1076" s="140">
        <f t="shared" si="16"/>
        <v>0.24710402911737275</v>
      </c>
    </row>
    <row r="1077" spans="1:6" ht="15" customHeight="1" x14ac:dyDescent="0.25">
      <c r="A1077" s="22">
        <v>42914</v>
      </c>
      <c r="B1077" s="21" t="s">
        <v>36</v>
      </c>
      <c r="C1077" s="5">
        <v>58.396964968669835</v>
      </c>
      <c r="D1077">
        <v>36</v>
      </c>
      <c r="E1077" s="65">
        <f>VLOOKUP(B1077,'SKU List'!$A$6:$C$11,3,1)</f>
        <v>50.79</v>
      </c>
      <c r="F1077" s="140">
        <f t="shared" si="16"/>
        <v>0.14977288774699421</v>
      </c>
    </row>
    <row r="1078" spans="1:6" x14ac:dyDescent="0.25">
      <c r="A1078" s="22">
        <v>42915</v>
      </c>
      <c r="B1078" s="21" t="s">
        <v>41</v>
      </c>
      <c r="C1078" s="5">
        <v>64.521386192405501</v>
      </c>
      <c r="D1078">
        <v>42</v>
      </c>
      <c r="E1078" s="65">
        <f>VLOOKUP(B1078,'SKU List'!$A$6:$C$11,3,1)</f>
        <v>50.79</v>
      </c>
      <c r="F1078" s="140">
        <f t="shared" si="16"/>
        <v>0.27035609750749168</v>
      </c>
    </row>
    <row r="1079" spans="1:6" ht="15" customHeight="1" x14ac:dyDescent="0.25">
      <c r="A1079" s="22">
        <v>42915</v>
      </c>
      <c r="B1079" s="21" t="s">
        <v>33</v>
      </c>
      <c r="C1079" s="5">
        <v>51.235912656048257</v>
      </c>
      <c r="D1079">
        <v>30</v>
      </c>
      <c r="E1079" s="65">
        <f>VLOOKUP(B1079,'SKU List'!$A$6:$C$11,3,1)</f>
        <v>45.710999999999999</v>
      </c>
      <c r="F1079" s="140">
        <f t="shared" si="16"/>
        <v>0.12086615160570231</v>
      </c>
    </row>
    <row r="1080" spans="1:6" ht="15" customHeight="1" x14ac:dyDescent="0.25">
      <c r="A1080" s="22">
        <v>42915</v>
      </c>
      <c r="B1080" s="21" t="s">
        <v>34</v>
      </c>
      <c r="C1080" s="5">
        <v>46.186668438571303</v>
      </c>
      <c r="D1080">
        <v>40</v>
      </c>
      <c r="E1080" s="65">
        <f>VLOOKUP(B1080,'SKU List'!$A$6:$C$11,3,1)</f>
        <v>40.632000000000005</v>
      </c>
      <c r="F1080" s="140">
        <f t="shared" si="16"/>
        <v>0.13670674440271946</v>
      </c>
    </row>
    <row r="1081" spans="1:6" ht="15" customHeight="1" x14ac:dyDescent="0.25">
      <c r="A1081" s="22">
        <v>42915</v>
      </c>
      <c r="B1081" s="21">
        <v>84325322</v>
      </c>
      <c r="C1081" s="5">
        <v>40.825727634902336</v>
      </c>
      <c r="D1081">
        <v>19</v>
      </c>
      <c r="E1081" s="65">
        <f>VLOOKUP(B1081,'SKU List'!$A$6:$C$11,3,1)</f>
        <v>35.552999999999997</v>
      </c>
      <c r="F1081" s="140">
        <f t="shared" si="16"/>
        <v>0.14830612423430761</v>
      </c>
    </row>
    <row r="1082" spans="1:6" ht="15" customHeight="1" x14ac:dyDescent="0.25">
      <c r="A1082" s="22">
        <v>42915</v>
      </c>
      <c r="B1082" s="21" t="s">
        <v>35</v>
      </c>
      <c r="C1082" s="5">
        <v>57.622649552364862</v>
      </c>
      <c r="D1082">
        <v>36</v>
      </c>
      <c r="E1082" s="65">
        <f>VLOOKUP(B1082,'SKU List'!$A$6:$C$11,3,1)</f>
        <v>50.79</v>
      </c>
      <c r="F1082" s="140">
        <f t="shared" si="16"/>
        <v>0.13452745722317117</v>
      </c>
    </row>
    <row r="1083" spans="1:6" ht="15" customHeight="1" x14ac:dyDescent="0.25">
      <c r="A1083" s="22">
        <v>42915</v>
      </c>
      <c r="B1083" s="21" t="s">
        <v>36</v>
      </c>
      <c r="C1083" s="5">
        <v>64.087464267846627</v>
      </c>
      <c r="D1083">
        <v>41</v>
      </c>
      <c r="E1083" s="65">
        <f>VLOOKUP(B1083,'SKU List'!$A$6:$C$11,3,1)</f>
        <v>50.79</v>
      </c>
      <c r="F1083" s="140">
        <f t="shared" si="16"/>
        <v>0.26181264555712991</v>
      </c>
    </row>
    <row r="1084" spans="1:6" x14ac:dyDescent="0.25">
      <c r="A1084" s="22">
        <v>42916</v>
      </c>
      <c r="B1084" s="21" t="s">
        <v>41</v>
      </c>
      <c r="C1084" s="5">
        <v>58.294103862614207</v>
      </c>
      <c r="D1084">
        <v>43</v>
      </c>
      <c r="E1084" s="65">
        <f>VLOOKUP(B1084,'SKU List'!$A$6:$C$11,3,1)</f>
        <v>50.79</v>
      </c>
      <c r="F1084" s="140">
        <f t="shared" si="16"/>
        <v>0.14774766415857862</v>
      </c>
    </row>
    <row r="1085" spans="1:6" ht="15" customHeight="1" x14ac:dyDescent="0.25">
      <c r="A1085" s="22">
        <v>42916</v>
      </c>
      <c r="B1085" s="21" t="s">
        <v>33</v>
      </c>
      <c r="C1085" s="5">
        <v>53.0402340467488</v>
      </c>
      <c r="D1085">
        <v>27</v>
      </c>
      <c r="E1085" s="65">
        <f>VLOOKUP(B1085,'SKU List'!$A$6:$C$11,3,1)</f>
        <v>45.710999999999999</v>
      </c>
      <c r="F1085" s="140">
        <f t="shared" si="16"/>
        <v>0.16033851910369062</v>
      </c>
    </row>
    <row r="1086" spans="1:6" ht="15" customHeight="1" x14ac:dyDescent="0.25">
      <c r="A1086" s="22">
        <v>42916</v>
      </c>
      <c r="B1086" s="21" t="s">
        <v>34</v>
      </c>
      <c r="C1086" s="5">
        <v>48.251624454289292</v>
      </c>
      <c r="D1086">
        <v>39</v>
      </c>
      <c r="E1086" s="65">
        <f>VLOOKUP(B1086,'SKU List'!$A$6:$C$11,3,1)</f>
        <v>40.632000000000005</v>
      </c>
      <c r="F1086" s="140">
        <f t="shared" si="16"/>
        <v>0.18752767410635179</v>
      </c>
    </row>
    <row r="1087" spans="1:6" ht="15" customHeight="1" x14ac:dyDescent="0.25">
      <c r="A1087" s="22">
        <v>42916</v>
      </c>
      <c r="B1087" s="21">
        <v>84325322</v>
      </c>
      <c r="C1087" s="5">
        <v>41.828649002960688</v>
      </c>
      <c r="D1087">
        <v>22</v>
      </c>
      <c r="E1087" s="65">
        <f>VLOOKUP(B1087,'SKU List'!$A$6:$C$11,3,1)</f>
        <v>35.552999999999997</v>
      </c>
      <c r="F1087" s="140">
        <f t="shared" si="16"/>
        <v>0.17651531524655278</v>
      </c>
    </row>
    <row r="1088" spans="1:6" ht="15" customHeight="1" x14ac:dyDescent="0.25">
      <c r="A1088" s="22">
        <v>42916</v>
      </c>
      <c r="B1088" s="21" t="s">
        <v>35</v>
      </c>
      <c r="C1088" s="5">
        <v>65.098680486513103</v>
      </c>
      <c r="D1088">
        <v>44</v>
      </c>
      <c r="E1088" s="65">
        <f>VLOOKUP(B1088,'SKU List'!$A$6:$C$11,3,1)</f>
        <v>50.79</v>
      </c>
      <c r="F1088" s="140">
        <f t="shared" si="16"/>
        <v>0.2817223958754303</v>
      </c>
    </row>
    <row r="1089" spans="1:6" ht="15" customHeight="1" x14ac:dyDescent="0.25">
      <c r="A1089" s="22">
        <v>42916</v>
      </c>
      <c r="B1089" s="21" t="s">
        <v>36</v>
      </c>
      <c r="C1089" s="5">
        <v>60.502161079697295</v>
      </c>
      <c r="D1089">
        <v>37</v>
      </c>
      <c r="E1089" s="65">
        <f>VLOOKUP(B1089,'SKU List'!$A$6:$C$11,3,1)</f>
        <v>50.79</v>
      </c>
      <c r="F1089" s="140">
        <f t="shared" si="16"/>
        <v>0.19122191533170499</v>
      </c>
    </row>
    <row r="1090" spans="1:6" x14ac:dyDescent="0.25">
      <c r="A1090" s="22">
        <v>42917</v>
      </c>
      <c r="B1090" s="21" t="s">
        <v>41</v>
      </c>
      <c r="C1090" s="5">
        <v>56.113049778261058</v>
      </c>
      <c r="D1090">
        <v>42</v>
      </c>
      <c r="E1090" s="65">
        <f>VLOOKUP(B1090,'SKU List'!$A$6:$C$11,3,1)</f>
        <v>50.79</v>
      </c>
      <c r="F1090" s="140">
        <f t="shared" si="16"/>
        <v>0.10480507537430711</v>
      </c>
    </row>
    <row r="1091" spans="1:6" ht="15" customHeight="1" x14ac:dyDescent="0.25">
      <c r="A1091" s="22">
        <v>42917</v>
      </c>
      <c r="B1091" s="21" t="s">
        <v>33</v>
      </c>
      <c r="C1091" s="5">
        <v>54.979139446114885</v>
      </c>
      <c r="D1091">
        <v>27</v>
      </c>
      <c r="E1091" s="65">
        <f>VLOOKUP(B1091,'SKU List'!$A$6:$C$11,3,1)</f>
        <v>45.710999999999999</v>
      </c>
      <c r="F1091" s="140">
        <f t="shared" si="16"/>
        <v>0.20275512340825813</v>
      </c>
    </row>
    <row r="1092" spans="1:6" ht="15" customHeight="1" x14ac:dyDescent="0.25">
      <c r="A1092" s="22">
        <v>42917</v>
      </c>
      <c r="B1092" s="21" t="s">
        <v>34</v>
      </c>
      <c r="C1092" s="5">
        <v>48.058668592346734</v>
      </c>
      <c r="D1092">
        <v>35</v>
      </c>
      <c r="E1092" s="65">
        <f>VLOOKUP(B1092,'SKU List'!$A$6:$C$11,3,1)</f>
        <v>40.632000000000005</v>
      </c>
      <c r="F1092" s="140">
        <f t="shared" si="16"/>
        <v>0.18277880961672396</v>
      </c>
    </row>
    <row r="1093" spans="1:6" ht="15" customHeight="1" x14ac:dyDescent="0.25">
      <c r="A1093" s="22">
        <v>42917</v>
      </c>
      <c r="B1093" s="21">
        <v>84325322</v>
      </c>
      <c r="C1093" s="5">
        <v>44.695729793589919</v>
      </c>
      <c r="D1093">
        <v>23</v>
      </c>
      <c r="E1093" s="65">
        <f>VLOOKUP(B1093,'SKU List'!$A$6:$C$11,3,1)</f>
        <v>35.552999999999997</v>
      </c>
      <c r="F1093" s="140">
        <f t="shared" ref="F1093:F1156" si="17">(C1093-E1093)/E1093</f>
        <v>0.25715775865862017</v>
      </c>
    </row>
    <row r="1094" spans="1:6" ht="15" customHeight="1" x14ac:dyDescent="0.25">
      <c r="A1094" s="22">
        <v>42917</v>
      </c>
      <c r="B1094" s="21" t="s">
        <v>35</v>
      </c>
      <c r="C1094" s="5">
        <v>60.187090365558035</v>
      </c>
      <c r="D1094">
        <v>34</v>
      </c>
      <c r="E1094" s="65">
        <f>VLOOKUP(B1094,'SKU List'!$A$6:$C$11,3,1)</f>
        <v>50.79</v>
      </c>
      <c r="F1094" s="140">
        <f t="shared" si="17"/>
        <v>0.18501851477767348</v>
      </c>
    </row>
    <row r="1095" spans="1:6" ht="15" customHeight="1" x14ac:dyDescent="0.25">
      <c r="A1095" s="22">
        <v>42917</v>
      </c>
      <c r="B1095" s="21" t="s">
        <v>36</v>
      </c>
      <c r="C1095" s="5">
        <v>59.649196930734007</v>
      </c>
      <c r="D1095">
        <v>34</v>
      </c>
      <c r="E1095" s="65">
        <f>VLOOKUP(B1095,'SKU List'!$A$6:$C$11,3,1)</f>
        <v>50.79</v>
      </c>
      <c r="F1095" s="140">
        <f t="shared" si="17"/>
        <v>0.17442797658464282</v>
      </c>
    </row>
    <row r="1096" spans="1:6" x14ac:dyDescent="0.25">
      <c r="A1096" s="22">
        <v>42918</v>
      </c>
      <c r="B1096" s="21" t="s">
        <v>41</v>
      </c>
      <c r="C1096" s="5">
        <v>62.701151468465277</v>
      </c>
      <c r="D1096">
        <v>34</v>
      </c>
      <c r="E1096" s="65">
        <f>VLOOKUP(B1096,'SKU List'!$A$6:$C$11,3,1)</f>
        <v>50.79</v>
      </c>
      <c r="F1096" s="140">
        <f t="shared" si="17"/>
        <v>0.23451765049153925</v>
      </c>
    </row>
    <row r="1097" spans="1:6" ht="15" customHeight="1" x14ac:dyDescent="0.25">
      <c r="A1097" s="22">
        <v>42918</v>
      </c>
      <c r="B1097" s="21" t="s">
        <v>33</v>
      </c>
      <c r="C1097" s="5">
        <v>59.115407919178651</v>
      </c>
      <c r="D1097">
        <v>32</v>
      </c>
      <c r="E1097" s="65">
        <f>VLOOKUP(B1097,'SKU List'!$A$6:$C$11,3,1)</f>
        <v>45.710999999999999</v>
      </c>
      <c r="F1097" s="140">
        <f t="shared" si="17"/>
        <v>0.29324250003672314</v>
      </c>
    </row>
    <row r="1098" spans="1:6" ht="15" customHeight="1" x14ac:dyDescent="0.25">
      <c r="A1098" s="22">
        <v>42918</v>
      </c>
      <c r="B1098" s="21" t="s">
        <v>34</v>
      </c>
      <c r="C1098" s="5">
        <v>49.136919190219992</v>
      </c>
      <c r="D1098">
        <v>45</v>
      </c>
      <c r="E1098" s="65">
        <f>VLOOKUP(B1098,'SKU List'!$A$6:$C$11,3,1)</f>
        <v>40.632000000000005</v>
      </c>
      <c r="F1098" s="140">
        <f t="shared" si="17"/>
        <v>0.20931579026924554</v>
      </c>
    </row>
    <row r="1099" spans="1:6" ht="15" customHeight="1" x14ac:dyDescent="0.25">
      <c r="A1099" s="22">
        <v>42918</v>
      </c>
      <c r="B1099" s="21">
        <v>84325322</v>
      </c>
      <c r="C1099" s="5">
        <v>40.992141900891468</v>
      </c>
      <c r="D1099">
        <v>21</v>
      </c>
      <c r="E1099" s="65">
        <f>VLOOKUP(B1099,'SKU List'!$A$6:$C$11,3,1)</f>
        <v>35.552999999999997</v>
      </c>
      <c r="F1099" s="140">
        <f t="shared" si="17"/>
        <v>0.15298686189327121</v>
      </c>
    </row>
    <row r="1100" spans="1:6" ht="15" customHeight="1" x14ac:dyDescent="0.25">
      <c r="A1100" s="22">
        <v>42918</v>
      </c>
      <c r="B1100" s="21" t="s">
        <v>35</v>
      </c>
      <c r="C1100" s="5">
        <v>63.117887078572316</v>
      </c>
      <c r="D1100">
        <v>43</v>
      </c>
      <c r="E1100" s="65">
        <f>VLOOKUP(B1100,'SKU List'!$A$6:$C$11,3,1)</f>
        <v>50.79</v>
      </c>
      <c r="F1100" s="140">
        <f t="shared" si="17"/>
        <v>0.24272272255507615</v>
      </c>
    </row>
    <row r="1101" spans="1:6" ht="15" customHeight="1" x14ac:dyDescent="0.25">
      <c r="A1101" s="22">
        <v>42918</v>
      </c>
      <c r="B1101" s="21" t="s">
        <v>36</v>
      </c>
      <c r="C1101" s="5">
        <v>58.619855632693046</v>
      </c>
      <c r="D1101">
        <v>37</v>
      </c>
      <c r="E1101" s="65">
        <f>VLOOKUP(B1101,'SKU List'!$A$6:$C$11,3,1)</f>
        <v>50.79</v>
      </c>
      <c r="F1101" s="140">
        <f t="shared" si="17"/>
        <v>0.15416136311661838</v>
      </c>
    </row>
    <row r="1102" spans="1:6" x14ac:dyDescent="0.25">
      <c r="A1102" s="22">
        <v>42919</v>
      </c>
      <c r="B1102" s="21" t="s">
        <v>41</v>
      </c>
      <c r="C1102" s="5">
        <v>65.480387700909844</v>
      </c>
      <c r="D1102">
        <v>40</v>
      </c>
      <c r="E1102" s="65">
        <f>VLOOKUP(B1102,'SKU List'!$A$6:$C$11,3,1)</f>
        <v>50.79</v>
      </c>
      <c r="F1102" s="140">
        <f t="shared" si="17"/>
        <v>0.28923779682830963</v>
      </c>
    </row>
    <row r="1103" spans="1:6" ht="15" customHeight="1" x14ac:dyDescent="0.25">
      <c r="A1103" s="22">
        <v>42919</v>
      </c>
      <c r="B1103" s="21" t="s">
        <v>33</v>
      </c>
      <c r="C1103" s="5">
        <v>52.476433893906815</v>
      </c>
      <c r="D1103">
        <v>26</v>
      </c>
      <c r="E1103" s="65">
        <f>VLOOKUP(B1103,'SKU List'!$A$6:$C$11,3,1)</f>
        <v>45.710999999999999</v>
      </c>
      <c r="F1103" s="140">
        <f t="shared" si="17"/>
        <v>0.1480045042529548</v>
      </c>
    </row>
    <row r="1104" spans="1:6" ht="15" customHeight="1" x14ac:dyDescent="0.25">
      <c r="A1104" s="22">
        <v>42919</v>
      </c>
      <c r="B1104" s="21" t="s">
        <v>34</v>
      </c>
      <c r="C1104" s="5">
        <v>52.541722192178518</v>
      </c>
      <c r="D1104">
        <v>44</v>
      </c>
      <c r="E1104" s="65">
        <f>VLOOKUP(B1104,'SKU List'!$A$6:$C$11,3,1)</f>
        <v>40.632000000000005</v>
      </c>
      <c r="F1104" s="140">
        <f t="shared" si="17"/>
        <v>0.2931118869900205</v>
      </c>
    </row>
    <row r="1105" spans="1:6" ht="15" customHeight="1" x14ac:dyDescent="0.25">
      <c r="A1105" s="22">
        <v>42919</v>
      </c>
      <c r="B1105" s="21">
        <v>84325322</v>
      </c>
      <c r="C1105" s="5">
        <v>42.683864198804756</v>
      </c>
      <c r="D1105">
        <v>24</v>
      </c>
      <c r="E1105" s="65">
        <f>VLOOKUP(B1105,'SKU List'!$A$6:$C$11,3,1)</f>
        <v>35.552999999999997</v>
      </c>
      <c r="F1105" s="140">
        <f t="shared" si="17"/>
        <v>0.20056997155808959</v>
      </c>
    </row>
    <row r="1106" spans="1:6" ht="15" customHeight="1" x14ac:dyDescent="0.25">
      <c r="A1106" s="22">
        <v>42919</v>
      </c>
      <c r="B1106" s="21" t="s">
        <v>35</v>
      </c>
      <c r="C1106" s="5">
        <v>59.615095330773023</v>
      </c>
      <c r="D1106">
        <v>38</v>
      </c>
      <c r="E1106" s="65">
        <f>VLOOKUP(B1106,'SKU List'!$A$6:$C$11,3,1)</f>
        <v>50.79</v>
      </c>
      <c r="F1106" s="140">
        <f t="shared" si="17"/>
        <v>0.17375655307684632</v>
      </c>
    </row>
    <row r="1107" spans="1:6" ht="15" customHeight="1" x14ac:dyDescent="0.25">
      <c r="A1107" s="22">
        <v>42919</v>
      </c>
      <c r="B1107" s="21" t="s">
        <v>36</v>
      </c>
      <c r="C1107" s="5">
        <v>64.456050740647498</v>
      </c>
      <c r="D1107">
        <v>34</v>
      </c>
      <c r="E1107" s="65">
        <f>VLOOKUP(B1107,'SKU List'!$A$6:$C$11,3,1)</f>
        <v>50.79</v>
      </c>
      <c r="F1107" s="140">
        <f t="shared" si="17"/>
        <v>0.26906971334214413</v>
      </c>
    </row>
    <row r="1108" spans="1:6" x14ac:dyDescent="0.25">
      <c r="A1108" s="22">
        <v>42920</v>
      </c>
      <c r="B1108" s="21" t="s">
        <v>41</v>
      </c>
      <c r="C1108" s="5">
        <v>61.194095128655341</v>
      </c>
      <c r="D1108">
        <v>40</v>
      </c>
      <c r="E1108" s="65">
        <f>VLOOKUP(B1108,'SKU List'!$A$6:$C$11,3,1)</f>
        <v>50.79</v>
      </c>
      <c r="F1108" s="140">
        <f t="shared" si="17"/>
        <v>0.20484534610465333</v>
      </c>
    </row>
    <row r="1109" spans="1:6" ht="15" customHeight="1" x14ac:dyDescent="0.25">
      <c r="A1109" s="22">
        <v>42920</v>
      </c>
      <c r="B1109" s="21" t="s">
        <v>33</v>
      </c>
      <c r="C1109" s="5">
        <v>58.900054873146352</v>
      </c>
      <c r="D1109">
        <v>25</v>
      </c>
      <c r="E1109" s="65">
        <f>VLOOKUP(B1109,'SKU List'!$A$6:$C$11,3,1)</f>
        <v>45.710999999999999</v>
      </c>
      <c r="F1109" s="140">
        <f t="shared" si="17"/>
        <v>0.28853131353823708</v>
      </c>
    </row>
    <row r="1110" spans="1:6" ht="15" customHeight="1" x14ac:dyDescent="0.25">
      <c r="A1110" s="22">
        <v>42920</v>
      </c>
      <c r="B1110" s="21" t="s">
        <v>34</v>
      </c>
      <c r="C1110" s="5">
        <v>48.264007366103151</v>
      </c>
      <c r="D1110">
        <v>41</v>
      </c>
      <c r="E1110" s="65">
        <f>VLOOKUP(B1110,'SKU List'!$A$6:$C$11,3,1)</f>
        <v>40.632000000000005</v>
      </c>
      <c r="F1110" s="140">
        <f t="shared" si="17"/>
        <v>0.18783243173122527</v>
      </c>
    </row>
    <row r="1111" spans="1:6" ht="15" customHeight="1" x14ac:dyDescent="0.25">
      <c r="A1111" s="22">
        <v>42920</v>
      </c>
      <c r="B1111" s="21">
        <v>84325322</v>
      </c>
      <c r="C1111" s="5">
        <v>43.96700928407747</v>
      </c>
      <c r="D1111">
        <v>23</v>
      </c>
      <c r="E1111" s="65">
        <f>VLOOKUP(B1111,'SKU List'!$A$6:$C$11,3,1)</f>
        <v>35.552999999999997</v>
      </c>
      <c r="F1111" s="140">
        <f t="shared" si="17"/>
        <v>0.23666102112557233</v>
      </c>
    </row>
    <row r="1112" spans="1:6" ht="15" customHeight="1" x14ac:dyDescent="0.25">
      <c r="A1112" s="22">
        <v>42920</v>
      </c>
      <c r="B1112" s="21" t="s">
        <v>35</v>
      </c>
      <c r="C1112" s="5">
        <v>57.907729215714262</v>
      </c>
      <c r="D1112">
        <v>33</v>
      </c>
      <c r="E1112" s="65">
        <f>VLOOKUP(B1112,'SKU List'!$A$6:$C$11,3,1)</f>
        <v>50.79</v>
      </c>
      <c r="F1112" s="140">
        <f t="shared" si="17"/>
        <v>0.1401403665232184</v>
      </c>
    </row>
    <row r="1113" spans="1:6" ht="15" customHeight="1" x14ac:dyDescent="0.25">
      <c r="A1113" s="22">
        <v>42920</v>
      </c>
      <c r="B1113" s="21" t="s">
        <v>36</v>
      </c>
      <c r="C1113" s="5">
        <v>62.675796866393448</v>
      </c>
      <c r="D1113">
        <v>40</v>
      </c>
      <c r="E1113" s="65">
        <f>VLOOKUP(B1113,'SKU List'!$A$6:$C$11,3,1)</f>
        <v>50.79</v>
      </c>
      <c r="F1113" s="140">
        <f t="shared" si="17"/>
        <v>0.23401844588291887</v>
      </c>
    </row>
    <row r="1114" spans="1:6" x14ac:dyDescent="0.25">
      <c r="A1114" s="22">
        <v>42921</v>
      </c>
      <c r="B1114" s="21" t="s">
        <v>41</v>
      </c>
      <c r="C1114" s="5">
        <v>56.648950851449982</v>
      </c>
      <c r="D1114">
        <v>36</v>
      </c>
      <c r="E1114" s="65">
        <f>VLOOKUP(B1114,'SKU List'!$A$6:$C$11,3,1)</f>
        <v>50.79</v>
      </c>
      <c r="F1114" s="140">
        <f t="shared" si="17"/>
        <v>0.1153563861281745</v>
      </c>
    </row>
    <row r="1115" spans="1:6" ht="15" customHeight="1" x14ac:dyDescent="0.25">
      <c r="A1115" s="22">
        <v>42921</v>
      </c>
      <c r="B1115" s="21" t="s">
        <v>33</v>
      </c>
      <c r="C1115" s="5">
        <v>52.31259763125847</v>
      </c>
      <c r="D1115">
        <v>29</v>
      </c>
      <c r="E1115" s="65">
        <f>VLOOKUP(B1115,'SKU List'!$A$6:$C$11,3,1)</f>
        <v>45.710999999999999</v>
      </c>
      <c r="F1115" s="140">
        <f t="shared" si="17"/>
        <v>0.14442032839488245</v>
      </c>
    </row>
    <row r="1116" spans="1:6" ht="15" customHeight="1" x14ac:dyDescent="0.25">
      <c r="A1116" s="22">
        <v>42921</v>
      </c>
      <c r="B1116" s="21" t="s">
        <v>34</v>
      </c>
      <c r="C1116" s="5">
        <v>51.229413227390424</v>
      </c>
      <c r="D1116">
        <v>35</v>
      </c>
      <c r="E1116" s="65">
        <f>VLOOKUP(B1116,'SKU List'!$A$6:$C$11,3,1)</f>
        <v>40.632000000000005</v>
      </c>
      <c r="F1116" s="140">
        <f t="shared" si="17"/>
        <v>0.26081446218228038</v>
      </c>
    </row>
    <row r="1117" spans="1:6" ht="15" customHeight="1" x14ac:dyDescent="0.25">
      <c r="A1117" s="22">
        <v>42921</v>
      </c>
      <c r="B1117" s="21">
        <v>84325322</v>
      </c>
      <c r="C1117" s="5">
        <v>46.147807237116474</v>
      </c>
      <c r="D1117">
        <v>23</v>
      </c>
      <c r="E1117" s="65">
        <f>VLOOKUP(B1117,'SKU List'!$A$6:$C$11,3,1)</f>
        <v>35.552999999999997</v>
      </c>
      <c r="F1117" s="140">
        <f t="shared" si="17"/>
        <v>0.29800037232066151</v>
      </c>
    </row>
    <row r="1118" spans="1:6" ht="15" customHeight="1" x14ac:dyDescent="0.25">
      <c r="A1118" s="22">
        <v>42921</v>
      </c>
      <c r="B1118" s="21" t="s">
        <v>35</v>
      </c>
      <c r="C1118" s="5">
        <v>62.043659944047825</v>
      </c>
      <c r="D1118">
        <v>37</v>
      </c>
      <c r="E1118" s="65">
        <f>VLOOKUP(B1118,'SKU List'!$A$6:$C$11,3,1)</f>
        <v>50.79</v>
      </c>
      <c r="F1118" s="140">
        <f t="shared" si="17"/>
        <v>0.22157235566150474</v>
      </c>
    </row>
    <row r="1119" spans="1:6" ht="15" customHeight="1" x14ac:dyDescent="0.25">
      <c r="A1119" s="22">
        <v>42921</v>
      </c>
      <c r="B1119" s="21" t="s">
        <v>36</v>
      </c>
      <c r="C1119" s="5">
        <v>58.312802599335399</v>
      </c>
      <c r="D1119">
        <v>35</v>
      </c>
      <c r="E1119" s="65">
        <f>VLOOKUP(B1119,'SKU List'!$A$6:$C$11,3,1)</f>
        <v>50.79</v>
      </c>
      <c r="F1119" s="140">
        <f t="shared" si="17"/>
        <v>0.14811582199912188</v>
      </c>
    </row>
    <row r="1120" spans="1:6" x14ac:dyDescent="0.25">
      <c r="A1120" s="22">
        <v>42922</v>
      </c>
      <c r="B1120" s="21" t="s">
        <v>41</v>
      </c>
      <c r="C1120" s="5">
        <v>58.1367142881316</v>
      </c>
      <c r="D1120">
        <v>42</v>
      </c>
      <c r="E1120" s="65">
        <f>VLOOKUP(B1120,'SKU List'!$A$6:$C$11,3,1)</f>
        <v>50.79</v>
      </c>
      <c r="F1120" s="140">
        <f t="shared" si="17"/>
        <v>0.14464883418254776</v>
      </c>
    </row>
    <row r="1121" spans="1:6" ht="15" customHeight="1" x14ac:dyDescent="0.25">
      <c r="A1121" s="22">
        <v>42922</v>
      </c>
      <c r="B1121" s="21" t="s">
        <v>33</v>
      </c>
      <c r="C1121" s="5">
        <v>55.42646344487197</v>
      </c>
      <c r="D1121">
        <v>32</v>
      </c>
      <c r="E1121" s="65">
        <f>VLOOKUP(B1121,'SKU List'!$A$6:$C$11,3,1)</f>
        <v>45.710999999999999</v>
      </c>
      <c r="F1121" s="140">
        <f t="shared" si="17"/>
        <v>0.21254103924377005</v>
      </c>
    </row>
    <row r="1122" spans="1:6" ht="15" customHeight="1" x14ac:dyDescent="0.25">
      <c r="A1122" s="22">
        <v>42922</v>
      </c>
      <c r="B1122" s="21" t="s">
        <v>34</v>
      </c>
      <c r="C1122" s="5">
        <v>48.663371628519542</v>
      </c>
      <c r="D1122">
        <v>41</v>
      </c>
      <c r="E1122" s="65">
        <f>VLOOKUP(B1122,'SKU List'!$A$6:$C$11,3,1)</f>
        <v>40.632000000000005</v>
      </c>
      <c r="F1122" s="140">
        <f t="shared" si="17"/>
        <v>0.19766124307244379</v>
      </c>
    </row>
    <row r="1123" spans="1:6" ht="15" customHeight="1" x14ac:dyDescent="0.25">
      <c r="A1123" s="22">
        <v>42922</v>
      </c>
      <c r="B1123" s="21">
        <v>84325322</v>
      </c>
      <c r="C1123" s="5">
        <v>41.220695039251993</v>
      </c>
      <c r="D1123">
        <v>19</v>
      </c>
      <c r="E1123" s="65">
        <f>VLOOKUP(B1123,'SKU List'!$A$6:$C$11,3,1)</f>
        <v>35.552999999999997</v>
      </c>
      <c r="F1123" s="140">
        <f t="shared" si="17"/>
        <v>0.15941538095946886</v>
      </c>
    </row>
    <row r="1124" spans="1:6" ht="15" customHeight="1" x14ac:dyDescent="0.25">
      <c r="A1124" s="22">
        <v>42922</v>
      </c>
      <c r="B1124" s="21" t="s">
        <v>35</v>
      </c>
      <c r="C1124" s="5">
        <v>65.608066587212832</v>
      </c>
      <c r="D1124">
        <v>36</v>
      </c>
      <c r="E1124" s="65">
        <f>VLOOKUP(B1124,'SKU List'!$A$6:$C$11,3,1)</f>
        <v>50.79</v>
      </c>
      <c r="F1124" s="140">
        <f t="shared" si="17"/>
        <v>0.29175165558599792</v>
      </c>
    </row>
    <row r="1125" spans="1:6" ht="15" customHeight="1" x14ac:dyDescent="0.25">
      <c r="A1125" s="22">
        <v>42922</v>
      </c>
      <c r="B1125" s="21" t="s">
        <v>36</v>
      </c>
      <c r="C1125" s="5">
        <v>64.239614118492852</v>
      </c>
      <c r="D1125">
        <v>44</v>
      </c>
      <c r="E1125" s="65">
        <f>VLOOKUP(B1125,'SKU List'!$A$6:$C$11,3,1)</f>
        <v>50.79</v>
      </c>
      <c r="F1125" s="140">
        <f t="shared" si="17"/>
        <v>0.26480831105518515</v>
      </c>
    </row>
    <row r="1126" spans="1:6" x14ac:dyDescent="0.25">
      <c r="A1126" s="22">
        <v>42923</v>
      </c>
      <c r="B1126" s="21" t="s">
        <v>41</v>
      </c>
      <c r="C1126" s="5">
        <v>64.03654946975189</v>
      </c>
      <c r="D1126">
        <v>36</v>
      </c>
      <c r="E1126" s="65">
        <f>VLOOKUP(B1126,'SKU List'!$A$6:$C$11,3,1)</f>
        <v>50.79</v>
      </c>
      <c r="F1126" s="140">
        <f t="shared" si="17"/>
        <v>0.26081018841803288</v>
      </c>
    </row>
    <row r="1127" spans="1:6" ht="15" customHeight="1" x14ac:dyDescent="0.25">
      <c r="A1127" s="22">
        <v>42923</v>
      </c>
      <c r="B1127" s="21" t="s">
        <v>33</v>
      </c>
      <c r="C1127" s="5">
        <v>50.945064711239098</v>
      </c>
      <c r="D1127">
        <v>30</v>
      </c>
      <c r="E1127" s="65">
        <f>VLOOKUP(B1127,'SKU List'!$A$6:$C$11,3,1)</f>
        <v>45.710999999999999</v>
      </c>
      <c r="F1127" s="140">
        <f t="shared" si="17"/>
        <v>0.11450339548990615</v>
      </c>
    </row>
    <row r="1128" spans="1:6" ht="15" customHeight="1" x14ac:dyDescent="0.25">
      <c r="A1128" s="22">
        <v>42923</v>
      </c>
      <c r="B1128" s="21" t="s">
        <v>34</v>
      </c>
      <c r="C1128" s="5">
        <v>47.991339417898985</v>
      </c>
      <c r="D1128">
        <v>46</v>
      </c>
      <c r="E1128" s="65">
        <f>VLOOKUP(B1128,'SKU List'!$A$6:$C$11,3,1)</f>
        <v>40.632000000000005</v>
      </c>
      <c r="F1128" s="140">
        <f t="shared" si="17"/>
        <v>0.1811217616139737</v>
      </c>
    </row>
    <row r="1129" spans="1:6" ht="15" customHeight="1" x14ac:dyDescent="0.25">
      <c r="A1129" s="22">
        <v>42923</v>
      </c>
      <c r="B1129" s="21">
        <v>84325322</v>
      </c>
      <c r="C1129" s="5">
        <v>42.734995427403682</v>
      </c>
      <c r="D1129">
        <v>20</v>
      </c>
      <c r="E1129" s="65">
        <f>VLOOKUP(B1129,'SKU List'!$A$6:$C$11,3,1)</f>
        <v>35.552999999999997</v>
      </c>
      <c r="F1129" s="140">
        <f t="shared" si="17"/>
        <v>0.20200814073084367</v>
      </c>
    </row>
    <row r="1130" spans="1:6" ht="15" customHeight="1" x14ac:dyDescent="0.25">
      <c r="A1130" s="22">
        <v>42923</v>
      </c>
      <c r="B1130" s="21" t="s">
        <v>35</v>
      </c>
      <c r="C1130" s="5">
        <v>62.483503259512183</v>
      </c>
      <c r="D1130">
        <v>43</v>
      </c>
      <c r="E1130" s="65">
        <f>VLOOKUP(B1130,'SKU List'!$A$6:$C$11,3,1)</f>
        <v>50.79</v>
      </c>
      <c r="F1130" s="140">
        <f t="shared" si="17"/>
        <v>0.23023239337491994</v>
      </c>
    </row>
    <row r="1131" spans="1:6" ht="15" customHeight="1" x14ac:dyDescent="0.25">
      <c r="A1131" s="22">
        <v>42923</v>
      </c>
      <c r="B1131" s="21" t="s">
        <v>36</v>
      </c>
      <c r="C1131" s="5">
        <v>56.561622660852272</v>
      </c>
      <c r="D1131">
        <v>33</v>
      </c>
      <c r="E1131" s="65">
        <f>VLOOKUP(B1131,'SKU List'!$A$6:$C$11,3,1)</f>
        <v>50.79</v>
      </c>
      <c r="F1131" s="140">
        <f t="shared" si="17"/>
        <v>0.11363698879409871</v>
      </c>
    </row>
    <row r="1132" spans="1:6" x14ac:dyDescent="0.25">
      <c r="A1132" s="22">
        <v>42924</v>
      </c>
      <c r="B1132" s="21" t="s">
        <v>41</v>
      </c>
      <c r="C1132" s="5">
        <v>60.141485699747335</v>
      </c>
      <c r="D1132">
        <v>35</v>
      </c>
      <c r="E1132" s="65">
        <f>VLOOKUP(B1132,'SKU List'!$A$6:$C$11,3,1)</f>
        <v>50.79</v>
      </c>
      <c r="F1132" s="140">
        <f t="shared" si="17"/>
        <v>0.18412060838250316</v>
      </c>
    </row>
    <row r="1133" spans="1:6" ht="15" customHeight="1" x14ac:dyDescent="0.25">
      <c r="A1133" s="22">
        <v>42924</v>
      </c>
      <c r="B1133" s="21" t="s">
        <v>33</v>
      </c>
      <c r="C1133" s="5">
        <v>51.559348310084339</v>
      </c>
      <c r="D1133">
        <v>32</v>
      </c>
      <c r="E1133" s="65">
        <f>VLOOKUP(B1133,'SKU List'!$A$6:$C$11,3,1)</f>
        <v>45.710999999999999</v>
      </c>
      <c r="F1133" s="140">
        <f t="shared" si="17"/>
        <v>0.12794181510105535</v>
      </c>
    </row>
    <row r="1134" spans="1:6" ht="15" customHeight="1" x14ac:dyDescent="0.25">
      <c r="A1134" s="22">
        <v>42924</v>
      </c>
      <c r="B1134" s="21" t="s">
        <v>34</v>
      </c>
      <c r="C1134" s="5">
        <v>51.43082079766684</v>
      </c>
      <c r="D1134">
        <v>36</v>
      </c>
      <c r="E1134" s="65">
        <f>VLOOKUP(B1134,'SKU List'!$A$6:$C$11,3,1)</f>
        <v>40.632000000000005</v>
      </c>
      <c r="F1134" s="140">
        <f t="shared" si="17"/>
        <v>0.26577133288213312</v>
      </c>
    </row>
    <row r="1135" spans="1:6" ht="15" customHeight="1" x14ac:dyDescent="0.25">
      <c r="A1135" s="22">
        <v>42924</v>
      </c>
      <c r="B1135" s="21">
        <v>84325322</v>
      </c>
      <c r="C1135" s="5">
        <v>42.573996806967031</v>
      </c>
      <c r="D1135">
        <v>19</v>
      </c>
      <c r="E1135" s="65">
        <f>VLOOKUP(B1135,'SKU List'!$A$6:$C$11,3,1)</f>
        <v>35.552999999999997</v>
      </c>
      <c r="F1135" s="140">
        <f t="shared" si="17"/>
        <v>0.19747972905147343</v>
      </c>
    </row>
    <row r="1136" spans="1:6" ht="15" customHeight="1" x14ac:dyDescent="0.25">
      <c r="A1136" s="22">
        <v>42924</v>
      </c>
      <c r="B1136" s="21" t="s">
        <v>35</v>
      </c>
      <c r="C1136" s="5">
        <v>64.431006299097305</v>
      </c>
      <c r="D1136">
        <v>35</v>
      </c>
      <c r="E1136" s="65">
        <f>VLOOKUP(B1136,'SKU List'!$A$6:$C$11,3,1)</f>
        <v>50.79</v>
      </c>
      <c r="F1136" s="140">
        <f t="shared" si="17"/>
        <v>0.26857661545771422</v>
      </c>
    </row>
    <row r="1137" spans="1:6" ht="15" customHeight="1" x14ac:dyDescent="0.25">
      <c r="A1137" s="22">
        <v>42924</v>
      </c>
      <c r="B1137" s="21" t="s">
        <v>36</v>
      </c>
      <c r="C1137" s="5">
        <v>57.066582026972789</v>
      </c>
      <c r="D1137">
        <v>40</v>
      </c>
      <c r="E1137" s="65">
        <f>VLOOKUP(B1137,'SKU List'!$A$6:$C$11,3,1)</f>
        <v>50.79</v>
      </c>
      <c r="F1137" s="140">
        <f t="shared" si="17"/>
        <v>0.12357909090318546</v>
      </c>
    </row>
    <row r="1138" spans="1:6" x14ac:dyDescent="0.25">
      <c r="A1138" s="22">
        <v>42925</v>
      </c>
      <c r="B1138" s="21" t="s">
        <v>41</v>
      </c>
      <c r="C1138" s="5">
        <v>57.319730925302601</v>
      </c>
      <c r="D1138">
        <v>33</v>
      </c>
      <c r="E1138" s="65">
        <f>VLOOKUP(B1138,'SKU List'!$A$6:$C$11,3,1)</f>
        <v>50.79</v>
      </c>
      <c r="F1138" s="140">
        <f t="shared" si="17"/>
        <v>0.12856331808038199</v>
      </c>
    </row>
    <row r="1139" spans="1:6" ht="15" customHeight="1" x14ac:dyDescent="0.25">
      <c r="A1139" s="22">
        <v>42925</v>
      </c>
      <c r="B1139" s="21" t="s">
        <v>33</v>
      </c>
      <c r="C1139" s="5">
        <v>57.071493699188885</v>
      </c>
      <c r="D1139">
        <v>27</v>
      </c>
      <c r="E1139" s="65">
        <f>VLOOKUP(B1139,'SKU List'!$A$6:$C$11,3,1)</f>
        <v>45.710999999999999</v>
      </c>
      <c r="F1139" s="140">
        <f t="shared" si="17"/>
        <v>0.2485286626673861</v>
      </c>
    </row>
    <row r="1140" spans="1:6" ht="15" customHeight="1" x14ac:dyDescent="0.25">
      <c r="A1140" s="22">
        <v>42925</v>
      </c>
      <c r="B1140" s="21" t="s">
        <v>34</v>
      </c>
      <c r="C1140" s="5">
        <v>48.386529839119817</v>
      </c>
      <c r="D1140">
        <v>42</v>
      </c>
      <c r="E1140" s="65">
        <f>VLOOKUP(B1140,'SKU List'!$A$6:$C$11,3,1)</f>
        <v>40.632000000000005</v>
      </c>
      <c r="F1140" s="140">
        <f t="shared" si="17"/>
        <v>0.19084784994880416</v>
      </c>
    </row>
    <row r="1141" spans="1:6" ht="15" customHeight="1" x14ac:dyDescent="0.25">
      <c r="A1141" s="22">
        <v>42925</v>
      </c>
      <c r="B1141" s="21">
        <v>84325322</v>
      </c>
      <c r="C1141" s="5">
        <v>43.948964889366692</v>
      </c>
      <c r="D1141">
        <v>22</v>
      </c>
      <c r="E1141" s="65">
        <f>VLOOKUP(B1141,'SKU List'!$A$6:$C$11,3,1)</f>
        <v>35.552999999999997</v>
      </c>
      <c r="F1141" s="140">
        <f t="shared" si="17"/>
        <v>0.23615348604524783</v>
      </c>
    </row>
    <row r="1142" spans="1:6" ht="15" customHeight="1" x14ac:dyDescent="0.25">
      <c r="A1142" s="22">
        <v>42925</v>
      </c>
      <c r="B1142" s="21" t="s">
        <v>35</v>
      </c>
      <c r="C1142" s="5">
        <v>60.620676899486263</v>
      </c>
      <c r="D1142">
        <v>36</v>
      </c>
      <c r="E1142" s="65">
        <f>VLOOKUP(B1142,'SKU List'!$A$6:$C$11,3,1)</f>
        <v>50.79</v>
      </c>
      <c r="F1142" s="140">
        <f t="shared" si="17"/>
        <v>0.19355536325036943</v>
      </c>
    </row>
    <row r="1143" spans="1:6" ht="15" customHeight="1" x14ac:dyDescent="0.25">
      <c r="A1143" s="22">
        <v>42925</v>
      </c>
      <c r="B1143" s="21" t="s">
        <v>36</v>
      </c>
      <c r="C1143" s="5">
        <v>57.330490859372404</v>
      </c>
      <c r="D1143">
        <v>37</v>
      </c>
      <c r="E1143" s="65">
        <f>VLOOKUP(B1143,'SKU List'!$A$6:$C$11,3,1)</f>
        <v>50.79</v>
      </c>
      <c r="F1143" s="140">
        <f t="shared" si="17"/>
        <v>0.1287751695092027</v>
      </c>
    </row>
    <row r="1144" spans="1:6" x14ac:dyDescent="0.25">
      <c r="A1144" s="22">
        <v>42926</v>
      </c>
      <c r="B1144" s="21" t="s">
        <v>41</v>
      </c>
      <c r="C1144" s="5">
        <v>56.708602997707914</v>
      </c>
      <c r="D1144">
        <v>40</v>
      </c>
      <c r="E1144" s="65">
        <f>VLOOKUP(B1144,'SKU List'!$A$6:$C$11,3,1)</f>
        <v>50.79</v>
      </c>
      <c r="F1144" s="140">
        <f t="shared" si="17"/>
        <v>0.11653087217381206</v>
      </c>
    </row>
    <row r="1145" spans="1:6" ht="15" customHeight="1" x14ac:dyDescent="0.25">
      <c r="A1145" s="22">
        <v>42926</v>
      </c>
      <c r="B1145" s="21" t="s">
        <v>33</v>
      </c>
      <c r="C1145" s="5">
        <v>51.916883444698691</v>
      </c>
      <c r="D1145">
        <v>28</v>
      </c>
      <c r="E1145" s="65">
        <f>VLOOKUP(B1145,'SKU List'!$A$6:$C$11,3,1)</f>
        <v>45.710999999999999</v>
      </c>
      <c r="F1145" s="140">
        <f t="shared" si="17"/>
        <v>0.13576345835135289</v>
      </c>
    </row>
    <row r="1146" spans="1:6" ht="15" customHeight="1" x14ac:dyDescent="0.25">
      <c r="A1146" s="22">
        <v>42926</v>
      </c>
      <c r="B1146" s="21" t="s">
        <v>34</v>
      </c>
      <c r="C1146" s="5">
        <v>47.502127459898041</v>
      </c>
      <c r="D1146">
        <v>37</v>
      </c>
      <c r="E1146" s="65">
        <f>VLOOKUP(B1146,'SKU List'!$A$6:$C$11,3,1)</f>
        <v>40.632000000000005</v>
      </c>
      <c r="F1146" s="140">
        <f t="shared" si="17"/>
        <v>0.16908169570530704</v>
      </c>
    </row>
    <row r="1147" spans="1:6" ht="15" customHeight="1" x14ac:dyDescent="0.25">
      <c r="A1147" s="22">
        <v>42926</v>
      </c>
      <c r="B1147" s="21">
        <v>84325322</v>
      </c>
      <c r="C1147" s="5">
        <v>39.295809138253503</v>
      </c>
      <c r="D1147">
        <v>19</v>
      </c>
      <c r="E1147" s="65">
        <f>VLOOKUP(B1147,'SKU List'!$A$6:$C$11,3,1)</f>
        <v>35.552999999999997</v>
      </c>
      <c r="F1147" s="140">
        <f t="shared" si="17"/>
        <v>0.10527407358741896</v>
      </c>
    </row>
    <row r="1148" spans="1:6" ht="15" customHeight="1" x14ac:dyDescent="0.25">
      <c r="A1148" s="22">
        <v>42926</v>
      </c>
      <c r="B1148" s="21" t="s">
        <v>35</v>
      </c>
      <c r="C1148" s="5">
        <v>61.4195333919616</v>
      </c>
      <c r="D1148">
        <v>40</v>
      </c>
      <c r="E1148" s="65">
        <f>VLOOKUP(B1148,'SKU List'!$A$6:$C$11,3,1)</f>
        <v>50.79</v>
      </c>
      <c r="F1148" s="140">
        <f t="shared" si="17"/>
        <v>0.20928398094037412</v>
      </c>
    </row>
    <row r="1149" spans="1:6" ht="15" customHeight="1" x14ac:dyDescent="0.25">
      <c r="A1149" s="22">
        <v>42926</v>
      </c>
      <c r="B1149" s="21" t="s">
        <v>36</v>
      </c>
      <c r="C1149" s="5">
        <v>64.751266378560146</v>
      </c>
      <c r="D1149">
        <v>41</v>
      </c>
      <c r="E1149" s="65">
        <f>VLOOKUP(B1149,'SKU List'!$A$6:$C$11,3,1)</f>
        <v>50.79</v>
      </c>
      <c r="F1149" s="140">
        <f t="shared" si="17"/>
        <v>0.2748821889852362</v>
      </c>
    </row>
    <row r="1150" spans="1:6" x14ac:dyDescent="0.25">
      <c r="A1150" s="22">
        <v>42927</v>
      </c>
      <c r="B1150" s="21" t="s">
        <v>41</v>
      </c>
      <c r="C1150" s="5">
        <v>58.705668006345071</v>
      </c>
      <c r="D1150">
        <v>33</v>
      </c>
      <c r="E1150" s="65">
        <f>VLOOKUP(B1150,'SKU List'!$A$6:$C$11,3,1)</f>
        <v>50.79</v>
      </c>
      <c r="F1150" s="140">
        <f t="shared" si="17"/>
        <v>0.15585091565948164</v>
      </c>
    </row>
    <row r="1151" spans="1:6" ht="15" customHeight="1" x14ac:dyDescent="0.25">
      <c r="A1151" s="22">
        <v>42927</v>
      </c>
      <c r="B1151" s="21" t="s">
        <v>33</v>
      </c>
      <c r="C1151" s="5">
        <v>57.973388154200727</v>
      </c>
      <c r="D1151">
        <v>30</v>
      </c>
      <c r="E1151" s="65">
        <f>VLOOKUP(B1151,'SKU List'!$A$6:$C$11,3,1)</f>
        <v>45.710999999999999</v>
      </c>
      <c r="F1151" s="140">
        <f t="shared" si="17"/>
        <v>0.26825902199034651</v>
      </c>
    </row>
    <row r="1152" spans="1:6" ht="15" customHeight="1" x14ac:dyDescent="0.25">
      <c r="A1152" s="22">
        <v>42927</v>
      </c>
      <c r="B1152" s="21" t="s">
        <v>34</v>
      </c>
      <c r="C1152" s="5">
        <v>50.449479521468653</v>
      </c>
      <c r="D1152">
        <v>36</v>
      </c>
      <c r="E1152" s="65">
        <f>VLOOKUP(B1152,'SKU List'!$A$6:$C$11,3,1)</f>
        <v>40.632000000000005</v>
      </c>
      <c r="F1152" s="140">
        <f t="shared" si="17"/>
        <v>0.2416194014931248</v>
      </c>
    </row>
    <row r="1153" spans="1:6" ht="15" customHeight="1" x14ac:dyDescent="0.25">
      <c r="A1153" s="22">
        <v>42927</v>
      </c>
      <c r="B1153" s="21">
        <v>84325322</v>
      </c>
      <c r="C1153" s="5">
        <v>42.980099582604488</v>
      </c>
      <c r="D1153">
        <v>21</v>
      </c>
      <c r="E1153" s="65">
        <f>VLOOKUP(B1153,'SKU List'!$A$6:$C$11,3,1)</f>
        <v>35.552999999999997</v>
      </c>
      <c r="F1153" s="140">
        <f t="shared" si="17"/>
        <v>0.20890219060570112</v>
      </c>
    </row>
    <row r="1154" spans="1:6" ht="15" customHeight="1" x14ac:dyDescent="0.25">
      <c r="A1154" s="22">
        <v>42927</v>
      </c>
      <c r="B1154" s="21" t="s">
        <v>35</v>
      </c>
      <c r="C1154" s="5">
        <v>61.900476158130616</v>
      </c>
      <c r="D1154">
        <v>35</v>
      </c>
      <c r="E1154" s="65">
        <f>VLOOKUP(B1154,'SKU List'!$A$6:$C$11,3,1)</f>
        <v>50.79</v>
      </c>
      <c r="F1154" s="140">
        <f t="shared" si="17"/>
        <v>0.21875322225104582</v>
      </c>
    </row>
    <row r="1155" spans="1:6" ht="15" customHeight="1" x14ac:dyDescent="0.25">
      <c r="A1155" s="22">
        <v>42927</v>
      </c>
      <c r="B1155" s="21" t="s">
        <v>36</v>
      </c>
      <c r="C1155" s="5">
        <v>56.476217967520746</v>
      </c>
      <c r="D1155">
        <v>41</v>
      </c>
      <c r="E1155" s="65">
        <f>VLOOKUP(B1155,'SKU List'!$A$6:$C$11,3,1)</f>
        <v>50.79</v>
      </c>
      <c r="F1155" s="140">
        <f t="shared" si="17"/>
        <v>0.11195546303447032</v>
      </c>
    </row>
    <row r="1156" spans="1:6" x14ac:dyDescent="0.25">
      <c r="A1156" s="22">
        <v>42928</v>
      </c>
      <c r="B1156" s="21" t="s">
        <v>41</v>
      </c>
      <c r="C1156" s="5">
        <v>56.461411117107495</v>
      </c>
      <c r="D1156">
        <v>42</v>
      </c>
      <c r="E1156" s="65">
        <f>VLOOKUP(B1156,'SKU List'!$A$6:$C$11,3,1)</f>
        <v>50.79</v>
      </c>
      <c r="F1156" s="140">
        <f t="shared" si="17"/>
        <v>0.11166393221318166</v>
      </c>
    </row>
    <row r="1157" spans="1:6" ht="15" customHeight="1" x14ac:dyDescent="0.25">
      <c r="A1157" s="22">
        <v>42928</v>
      </c>
      <c r="B1157" s="21" t="s">
        <v>33</v>
      </c>
      <c r="C1157" s="5">
        <v>51.880810985093198</v>
      </c>
      <c r="D1157">
        <v>27</v>
      </c>
      <c r="E1157" s="65">
        <f>VLOOKUP(B1157,'SKU List'!$A$6:$C$11,3,1)</f>
        <v>45.710999999999999</v>
      </c>
      <c r="F1157" s="140">
        <f t="shared" ref="F1157:F1220" si="18">(C1157-E1157)/E1157</f>
        <v>0.13497431657791778</v>
      </c>
    </row>
    <row r="1158" spans="1:6" ht="15" customHeight="1" x14ac:dyDescent="0.25">
      <c r="A1158" s="22">
        <v>42928</v>
      </c>
      <c r="B1158" s="21" t="s">
        <v>34</v>
      </c>
      <c r="C1158" s="5">
        <v>46.123212717475617</v>
      </c>
      <c r="D1158">
        <v>41</v>
      </c>
      <c r="E1158" s="65">
        <f>VLOOKUP(B1158,'SKU List'!$A$6:$C$11,3,1)</f>
        <v>40.632000000000005</v>
      </c>
      <c r="F1158" s="140">
        <f t="shared" si="18"/>
        <v>0.13514502651790736</v>
      </c>
    </row>
    <row r="1159" spans="1:6" ht="15" customHeight="1" x14ac:dyDescent="0.25">
      <c r="A1159" s="22">
        <v>42928</v>
      </c>
      <c r="B1159" s="21">
        <v>84325322</v>
      </c>
      <c r="C1159" s="5">
        <v>44.469575420431013</v>
      </c>
      <c r="D1159">
        <v>20</v>
      </c>
      <c r="E1159" s="65">
        <f>VLOOKUP(B1159,'SKU List'!$A$6:$C$11,3,1)</f>
        <v>35.552999999999997</v>
      </c>
      <c r="F1159" s="140">
        <f t="shared" si="18"/>
        <v>0.250796709713133</v>
      </c>
    </row>
    <row r="1160" spans="1:6" ht="15" customHeight="1" x14ac:dyDescent="0.25">
      <c r="A1160" s="22">
        <v>42928</v>
      </c>
      <c r="B1160" s="21" t="s">
        <v>35</v>
      </c>
      <c r="C1160" s="5">
        <v>63.244392552738098</v>
      </c>
      <c r="D1160">
        <v>36</v>
      </c>
      <c r="E1160" s="65">
        <f>VLOOKUP(B1160,'SKU List'!$A$6:$C$11,3,1)</f>
        <v>50.79</v>
      </c>
      <c r="F1160" s="140">
        <f t="shared" si="18"/>
        <v>0.24521347810076982</v>
      </c>
    </row>
    <row r="1161" spans="1:6" ht="15" customHeight="1" x14ac:dyDescent="0.25">
      <c r="A1161" s="22">
        <v>42928</v>
      </c>
      <c r="B1161" s="21" t="s">
        <v>36</v>
      </c>
      <c r="C1161" s="5">
        <v>62.508025910774307</v>
      </c>
      <c r="D1161">
        <v>38</v>
      </c>
      <c r="E1161" s="65">
        <f>VLOOKUP(B1161,'SKU List'!$A$6:$C$11,3,1)</f>
        <v>50.79</v>
      </c>
      <c r="F1161" s="140">
        <f t="shared" si="18"/>
        <v>0.23071521777464676</v>
      </c>
    </row>
    <row r="1162" spans="1:6" x14ac:dyDescent="0.25">
      <c r="A1162" s="22">
        <v>42929</v>
      </c>
      <c r="B1162" s="21" t="s">
        <v>41</v>
      </c>
      <c r="C1162" s="5">
        <v>57.446338398546246</v>
      </c>
      <c r="D1162">
        <v>36</v>
      </c>
      <c r="E1162" s="65">
        <f>VLOOKUP(B1162,'SKU List'!$A$6:$C$11,3,1)</f>
        <v>50.79</v>
      </c>
      <c r="F1162" s="140">
        <f t="shared" si="18"/>
        <v>0.13105608187726417</v>
      </c>
    </row>
    <row r="1163" spans="1:6" ht="15" customHeight="1" x14ac:dyDescent="0.25">
      <c r="A1163" s="22">
        <v>42929</v>
      </c>
      <c r="B1163" s="21" t="s">
        <v>33</v>
      </c>
      <c r="C1163" s="5">
        <v>59.030391540134261</v>
      </c>
      <c r="D1163">
        <v>30</v>
      </c>
      <c r="E1163" s="65">
        <f>VLOOKUP(B1163,'SKU List'!$A$6:$C$11,3,1)</f>
        <v>45.710999999999999</v>
      </c>
      <c r="F1163" s="140">
        <f t="shared" si="18"/>
        <v>0.2913826330671887</v>
      </c>
    </row>
    <row r="1164" spans="1:6" ht="15" customHeight="1" x14ac:dyDescent="0.25">
      <c r="A1164" s="22">
        <v>42929</v>
      </c>
      <c r="B1164" s="21" t="s">
        <v>34</v>
      </c>
      <c r="C1164" s="5">
        <v>50.33315962713597</v>
      </c>
      <c r="D1164">
        <v>39</v>
      </c>
      <c r="E1164" s="65">
        <f>VLOOKUP(B1164,'SKU List'!$A$6:$C$11,3,1)</f>
        <v>40.632000000000005</v>
      </c>
      <c r="F1164" s="140">
        <f t="shared" si="18"/>
        <v>0.23875663583224954</v>
      </c>
    </row>
    <row r="1165" spans="1:6" ht="15" customHeight="1" x14ac:dyDescent="0.25">
      <c r="A1165" s="22">
        <v>42929</v>
      </c>
      <c r="B1165" s="21">
        <v>84325322</v>
      </c>
      <c r="C1165" s="5">
        <v>45.561053859719237</v>
      </c>
      <c r="D1165">
        <v>24</v>
      </c>
      <c r="E1165" s="65">
        <f>VLOOKUP(B1165,'SKU List'!$A$6:$C$11,3,1)</f>
        <v>35.552999999999997</v>
      </c>
      <c r="F1165" s="140">
        <f t="shared" si="18"/>
        <v>0.28149674738332181</v>
      </c>
    </row>
    <row r="1166" spans="1:6" ht="15" customHeight="1" x14ac:dyDescent="0.25">
      <c r="A1166" s="22">
        <v>42929</v>
      </c>
      <c r="B1166" s="21" t="s">
        <v>35</v>
      </c>
      <c r="C1166" s="5">
        <v>55.927961282361636</v>
      </c>
      <c r="D1166">
        <v>36</v>
      </c>
      <c r="E1166" s="65">
        <f>VLOOKUP(B1166,'SKU List'!$A$6:$C$11,3,1)</f>
        <v>50.79</v>
      </c>
      <c r="F1166" s="140">
        <f t="shared" si="18"/>
        <v>0.10116088368500958</v>
      </c>
    </row>
    <row r="1167" spans="1:6" ht="15" customHeight="1" x14ac:dyDescent="0.25">
      <c r="A1167" s="22">
        <v>42929</v>
      </c>
      <c r="B1167" s="21" t="s">
        <v>36</v>
      </c>
      <c r="C1167" s="5">
        <v>62.791428852851872</v>
      </c>
      <c r="D1167">
        <v>36</v>
      </c>
      <c r="E1167" s="65">
        <f>VLOOKUP(B1167,'SKU List'!$A$6:$C$11,3,1)</f>
        <v>50.79</v>
      </c>
      <c r="F1167" s="140">
        <f t="shared" si="18"/>
        <v>0.23629511425185812</v>
      </c>
    </row>
    <row r="1168" spans="1:6" x14ac:dyDescent="0.25">
      <c r="A1168" s="22">
        <v>42930</v>
      </c>
      <c r="B1168" s="21" t="s">
        <v>41</v>
      </c>
      <c r="C1168" s="5">
        <v>62.103495617595826</v>
      </c>
      <c r="D1168">
        <v>36</v>
      </c>
      <c r="E1168" s="65">
        <f>VLOOKUP(B1168,'SKU List'!$A$6:$C$11,3,1)</f>
        <v>50.79</v>
      </c>
      <c r="F1168" s="140">
        <f t="shared" si="18"/>
        <v>0.2227504551603825</v>
      </c>
    </row>
    <row r="1169" spans="1:6" ht="15" customHeight="1" x14ac:dyDescent="0.25">
      <c r="A1169" s="22">
        <v>42930</v>
      </c>
      <c r="B1169" s="21" t="s">
        <v>33</v>
      </c>
      <c r="C1169" s="5">
        <v>57.086259553673493</v>
      </c>
      <c r="D1169">
        <v>27</v>
      </c>
      <c r="E1169" s="65">
        <f>VLOOKUP(B1169,'SKU List'!$A$6:$C$11,3,1)</f>
        <v>45.710999999999999</v>
      </c>
      <c r="F1169" s="140">
        <f t="shared" si="18"/>
        <v>0.24885168895175111</v>
      </c>
    </row>
    <row r="1170" spans="1:6" ht="15" customHeight="1" x14ac:dyDescent="0.25">
      <c r="A1170" s="22">
        <v>42930</v>
      </c>
      <c r="B1170" s="21" t="s">
        <v>34</v>
      </c>
      <c r="C1170" s="5">
        <v>47.122187462153526</v>
      </c>
      <c r="D1170">
        <v>38</v>
      </c>
      <c r="E1170" s="65">
        <f>VLOOKUP(B1170,'SKU List'!$A$6:$C$11,3,1)</f>
        <v>40.632000000000005</v>
      </c>
      <c r="F1170" s="140">
        <f t="shared" si="18"/>
        <v>0.15973093773758418</v>
      </c>
    </row>
    <row r="1171" spans="1:6" ht="15" customHeight="1" x14ac:dyDescent="0.25">
      <c r="A1171" s="22">
        <v>42930</v>
      </c>
      <c r="B1171" s="21">
        <v>84325322</v>
      </c>
      <c r="C1171" s="5">
        <v>45.522397677801784</v>
      </c>
      <c r="D1171">
        <v>24</v>
      </c>
      <c r="E1171" s="65">
        <f>VLOOKUP(B1171,'SKU List'!$A$6:$C$11,3,1)</f>
        <v>35.552999999999997</v>
      </c>
      <c r="F1171" s="140">
        <f t="shared" si="18"/>
        <v>0.28040946411840878</v>
      </c>
    </row>
    <row r="1172" spans="1:6" ht="15" customHeight="1" x14ac:dyDescent="0.25">
      <c r="A1172" s="22">
        <v>42930</v>
      </c>
      <c r="B1172" s="21" t="s">
        <v>35</v>
      </c>
      <c r="C1172" s="5">
        <v>62.125567091561777</v>
      </c>
      <c r="D1172">
        <v>38</v>
      </c>
      <c r="E1172" s="65">
        <f>VLOOKUP(B1172,'SKU List'!$A$6:$C$11,3,1)</f>
        <v>50.79</v>
      </c>
      <c r="F1172" s="140">
        <f t="shared" si="18"/>
        <v>0.22318501853832995</v>
      </c>
    </row>
    <row r="1173" spans="1:6" ht="15" customHeight="1" x14ac:dyDescent="0.25">
      <c r="A1173" s="22">
        <v>42930</v>
      </c>
      <c r="B1173" s="21" t="s">
        <v>36</v>
      </c>
      <c r="C1173" s="5">
        <v>62.261243678054832</v>
      </c>
      <c r="D1173">
        <v>44</v>
      </c>
      <c r="E1173" s="65">
        <f>VLOOKUP(B1173,'SKU List'!$A$6:$C$11,3,1)</f>
        <v>50.79</v>
      </c>
      <c r="F1173" s="140">
        <f t="shared" si="18"/>
        <v>0.22585634333638183</v>
      </c>
    </row>
    <row r="1174" spans="1:6" x14ac:dyDescent="0.25">
      <c r="A1174" s="22">
        <v>42931</v>
      </c>
      <c r="B1174" s="21" t="s">
        <v>41</v>
      </c>
      <c r="C1174" s="5">
        <v>65.499649421748742</v>
      </c>
      <c r="D1174">
        <v>35</v>
      </c>
      <c r="E1174" s="65">
        <f>VLOOKUP(B1174,'SKU List'!$A$6:$C$11,3,1)</f>
        <v>50.79</v>
      </c>
      <c r="F1174" s="140">
        <f t="shared" si="18"/>
        <v>0.28961703921537202</v>
      </c>
    </row>
    <row r="1175" spans="1:6" ht="15" customHeight="1" x14ac:dyDescent="0.25">
      <c r="A1175" s="22">
        <v>42931</v>
      </c>
      <c r="B1175" s="21" t="s">
        <v>33</v>
      </c>
      <c r="C1175" s="5">
        <v>51.208033611851533</v>
      </c>
      <c r="D1175">
        <v>32</v>
      </c>
      <c r="E1175" s="65">
        <f>VLOOKUP(B1175,'SKU List'!$A$6:$C$11,3,1)</f>
        <v>45.710999999999999</v>
      </c>
      <c r="F1175" s="140">
        <f t="shared" si="18"/>
        <v>0.12025625367748539</v>
      </c>
    </row>
    <row r="1176" spans="1:6" ht="15" customHeight="1" x14ac:dyDescent="0.25">
      <c r="A1176" s="22">
        <v>42931</v>
      </c>
      <c r="B1176" s="21" t="s">
        <v>34</v>
      </c>
      <c r="C1176" s="5">
        <v>52.683561439605462</v>
      </c>
      <c r="D1176">
        <v>36</v>
      </c>
      <c r="E1176" s="65">
        <f>VLOOKUP(B1176,'SKU List'!$A$6:$C$11,3,1)</f>
        <v>40.632000000000005</v>
      </c>
      <c r="F1176" s="140">
        <f t="shared" si="18"/>
        <v>0.29660271312279624</v>
      </c>
    </row>
    <row r="1177" spans="1:6" ht="15" customHeight="1" x14ac:dyDescent="0.25">
      <c r="A1177" s="22">
        <v>42931</v>
      </c>
      <c r="B1177" s="21">
        <v>84325322</v>
      </c>
      <c r="C1177" s="5">
        <v>40.040044731647804</v>
      </c>
      <c r="D1177">
        <v>22</v>
      </c>
      <c r="E1177" s="65">
        <f>VLOOKUP(B1177,'SKU List'!$A$6:$C$11,3,1)</f>
        <v>35.552999999999997</v>
      </c>
      <c r="F1177" s="140">
        <f t="shared" si="18"/>
        <v>0.12620720422039791</v>
      </c>
    </row>
    <row r="1178" spans="1:6" ht="15" customHeight="1" x14ac:dyDescent="0.25">
      <c r="A1178" s="22">
        <v>42931</v>
      </c>
      <c r="B1178" s="21" t="s">
        <v>35</v>
      </c>
      <c r="C1178" s="5">
        <v>61.058795682515708</v>
      </c>
      <c r="D1178">
        <v>34</v>
      </c>
      <c r="E1178" s="65">
        <f>VLOOKUP(B1178,'SKU List'!$A$6:$C$11,3,1)</f>
        <v>50.79</v>
      </c>
      <c r="F1178" s="140">
        <f t="shared" si="18"/>
        <v>0.20218144679101613</v>
      </c>
    </row>
    <row r="1179" spans="1:6" ht="15" customHeight="1" x14ac:dyDescent="0.25">
      <c r="A1179" s="22">
        <v>42931</v>
      </c>
      <c r="B1179" s="21" t="s">
        <v>36</v>
      </c>
      <c r="C1179" s="5">
        <v>59.435697001337843</v>
      </c>
      <c r="D1179">
        <v>43</v>
      </c>
      <c r="E1179" s="65">
        <f>VLOOKUP(B1179,'SKU List'!$A$6:$C$11,3,1)</f>
        <v>50.79</v>
      </c>
      <c r="F1179" s="140">
        <f t="shared" si="18"/>
        <v>0.17022439459220012</v>
      </c>
    </row>
    <row r="1180" spans="1:6" x14ac:dyDescent="0.25">
      <c r="A1180" s="22">
        <v>42932</v>
      </c>
      <c r="B1180" s="21" t="s">
        <v>41</v>
      </c>
      <c r="C1180" s="5">
        <v>60.682505306374075</v>
      </c>
      <c r="D1180">
        <v>35</v>
      </c>
      <c r="E1180" s="65">
        <f>VLOOKUP(B1180,'SKU List'!$A$6:$C$11,3,1)</f>
        <v>50.79</v>
      </c>
      <c r="F1180" s="140">
        <f t="shared" si="18"/>
        <v>0.19477269750687293</v>
      </c>
    </row>
    <row r="1181" spans="1:6" ht="15" customHeight="1" x14ac:dyDescent="0.25">
      <c r="A1181" s="22">
        <v>42932</v>
      </c>
      <c r="B1181" s="21" t="s">
        <v>33</v>
      </c>
      <c r="C1181" s="5">
        <v>52.836597311542825</v>
      </c>
      <c r="D1181">
        <v>26</v>
      </c>
      <c r="E1181" s="65">
        <f>VLOOKUP(B1181,'SKU List'!$A$6:$C$11,3,1)</f>
        <v>45.710999999999999</v>
      </c>
      <c r="F1181" s="140">
        <f t="shared" si="18"/>
        <v>0.15588364532700721</v>
      </c>
    </row>
    <row r="1182" spans="1:6" ht="15" customHeight="1" x14ac:dyDescent="0.25">
      <c r="A1182" s="22">
        <v>42932</v>
      </c>
      <c r="B1182" s="21" t="s">
        <v>34</v>
      </c>
      <c r="C1182" s="5">
        <v>49.988692582087829</v>
      </c>
      <c r="D1182">
        <v>40</v>
      </c>
      <c r="E1182" s="65">
        <f>VLOOKUP(B1182,'SKU List'!$A$6:$C$11,3,1)</f>
        <v>40.632000000000005</v>
      </c>
      <c r="F1182" s="140">
        <f t="shared" si="18"/>
        <v>0.23027890780881627</v>
      </c>
    </row>
    <row r="1183" spans="1:6" ht="15" customHeight="1" x14ac:dyDescent="0.25">
      <c r="A1183" s="22">
        <v>42932</v>
      </c>
      <c r="B1183" s="21">
        <v>84325322</v>
      </c>
      <c r="C1183" s="5">
        <v>41.387329284633871</v>
      </c>
      <c r="D1183">
        <v>19</v>
      </c>
      <c r="E1183" s="65">
        <f>VLOOKUP(B1183,'SKU List'!$A$6:$C$11,3,1)</f>
        <v>35.552999999999997</v>
      </c>
      <c r="F1183" s="140">
        <f t="shared" si="18"/>
        <v>0.16410230598357028</v>
      </c>
    </row>
    <row r="1184" spans="1:6" ht="15" customHeight="1" x14ac:dyDescent="0.25">
      <c r="A1184" s="22">
        <v>42932</v>
      </c>
      <c r="B1184" s="21" t="s">
        <v>35</v>
      </c>
      <c r="C1184" s="5">
        <v>61.112808534265575</v>
      </c>
      <c r="D1184">
        <v>34</v>
      </c>
      <c r="E1184" s="65">
        <f>VLOOKUP(B1184,'SKU List'!$A$6:$C$11,3,1)</f>
        <v>50.79</v>
      </c>
      <c r="F1184" s="140">
        <f t="shared" si="18"/>
        <v>0.20324490124563055</v>
      </c>
    </row>
    <row r="1185" spans="1:6" ht="15" customHeight="1" x14ac:dyDescent="0.25">
      <c r="A1185" s="22">
        <v>42932</v>
      </c>
      <c r="B1185" s="21" t="s">
        <v>36</v>
      </c>
      <c r="C1185" s="5">
        <v>58.660520921101053</v>
      </c>
      <c r="D1185">
        <v>42</v>
      </c>
      <c r="E1185" s="65">
        <f>VLOOKUP(B1185,'SKU List'!$A$6:$C$11,3,1)</f>
        <v>50.79</v>
      </c>
      <c r="F1185" s="140">
        <f t="shared" si="18"/>
        <v>0.15496201852925878</v>
      </c>
    </row>
    <row r="1186" spans="1:6" x14ac:dyDescent="0.25">
      <c r="A1186" s="22">
        <v>42933</v>
      </c>
      <c r="B1186" s="21" t="s">
        <v>41</v>
      </c>
      <c r="C1186" s="5">
        <v>63.989016464948129</v>
      </c>
      <c r="D1186">
        <v>37</v>
      </c>
      <c r="E1186" s="65">
        <f>VLOOKUP(B1186,'SKU List'!$A$6:$C$11,3,1)</f>
        <v>50.79</v>
      </c>
      <c r="F1186" s="140">
        <f t="shared" si="18"/>
        <v>0.25987431512006559</v>
      </c>
    </row>
    <row r="1187" spans="1:6" ht="15" customHeight="1" x14ac:dyDescent="0.25">
      <c r="A1187" s="22">
        <v>42933</v>
      </c>
      <c r="B1187" s="21" t="s">
        <v>33</v>
      </c>
      <c r="C1187" s="5">
        <v>51.270246291348535</v>
      </c>
      <c r="D1187">
        <v>26</v>
      </c>
      <c r="E1187" s="65">
        <f>VLOOKUP(B1187,'SKU List'!$A$6:$C$11,3,1)</f>
        <v>45.710999999999999</v>
      </c>
      <c r="F1187" s="140">
        <f t="shared" si="18"/>
        <v>0.12161725386337066</v>
      </c>
    </row>
    <row r="1188" spans="1:6" ht="15" customHeight="1" x14ac:dyDescent="0.25">
      <c r="A1188" s="22">
        <v>42933</v>
      </c>
      <c r="B1188" s="21" t="s">
        <v>34</v>
      </c>
      <c r="C1188" s="5">
        <v>51.754811413258267</v>
      </c>
      <c r="D1188">
        <v>46</v>
      </c>
      <c r="E1188" s="65">
        <f>VLOOKUP(B1188,'SKU List'!$A$6:$C$11,3,1)</f>
        <v>40.632000000000005</v>
      </c>
      <c r="F1188" s="140">
        <f t="shared" si="18"/>
        <v>0.27374511255311723</v>
      </c>
    </row>
    <row r="1189" spans="1:6" ht="15" customHeight="1" x14ac:dyDescent="0.25">
      <c r="A1189" s="22">
        <v>42933</v>
      </c>
      <c r="B1189" s="21">
        <v>84325322</v>
      </c>
      <c r="C1189" s="5">
        <v>39.264422076865728</v>
      </c>
      <c r="D1189">
        <v>20</v>
      </c>
      <c r="E1189" s="65">
        <f>VLOOKUP(B1189,'SKU List'!$A$6:$C$11,3,1)</f>
        <v>35.552999999999997</v>
      </c>
      <c r="F1189" s="140">
        <f t="shared" si="18"/>
        <v>0.10439124903287292</v>
      </c>
    </row>
    <row r="1190" spans="1:6" ht="15" customHeight="1" x14ac:dyDescent="0.25">
      <c r="A1190" s="22">
        <v>42933</v>
      </c>
      <c r="B1190" s="21" t="s">
        <v>35</v>
      </c>
      <c r="C1190" s="5">
        <v>59.147795223400223</v>
      </c>
      <c r="D1190">
        <v>43</v>
      </c>
      <c r="E1190" s="65">
        <f>VLOOKUP(B1190,'SKU List'!$A$6:$C$11,3,1)</f>
        <v>50.79</v>
      </c>
      <c r="F1190" s="140">
        <f t="shared" si="18"/>
        <v>0.16455592091750787</v>
      </c>
    </row>
    <row r="1191" spans="1:6" ht="15" customHeight="1" x14ac:dyDescent="0.25">
      <c r="A1191" s="22">
        <v>42933</v>
      </c>
      <c r="B1191" s="21" t="s">
        <v>36</v>
      </c>
      <c r="C1191" s="5">
        <v>61.104260779570311</v>
      </c>
      <c r="D1191">
        <v>41</v>
      </c>
      <c r="E1191" s="65">
        <f>VLOOKUP(B1191,'SKU List'!$A$6:$C$11,3,1)</f>
        <v>50.79</v>
      </c>
      <c r="F1191" s="140">
        <f t="shared" si="18"/>
        <v>0.20307660522879134</v>
      </c>
    </row>
    <row r="1192" spans="1:6" x14ac:dyDescent="0.25">
      <c r="A1192" s="22">
        <v>42934</v>
      </c>
      <c r="B1192" s="21" t="s">
        <v>41</v>
      </c>
      <c r="C1192" s="5">
        <v>57.224612795355846</v>
      </c>
      <c r="D1192">
        <v>35</v>
      </c>
      <c r="E1192" s="65">
        <f>VLOOKUP(B1192,'SKU List'!$A$6:$C$11,3,1)</f>
        <v>50.79</v>
      </c>
      <c r="F1192" s="140">
        <f t="shared" si="18"/>
        <v>0.12669054529151105</v>
      </c>
    </row>
    <row r="1193" spans="1:6" ht="15" customHeight="1" x14ac:dyDescent="0.25">
      <c r="A1193" s="22">
        <v>42934</v>
      </c>
      <c r="B1193" s="21" t="s">
        <v>33</v>
      </c>
      <c r="C1193" s="5">
        <v>52.144002533285366</v>
      </c>
      <c r="D1193">
        <v>30</v>
      </c>
      <c r="E1193" s="65">
        <f>VLOOKUP(B1193,'SKU List'!$A$6:$C$11,3,1)</f>
        <v>45.710999999999999</v>
      </c>
      <c r="F1193" s="140">
        <f t="shared" si="18"/>
        <v>0.14073204553138999</v>
      </c>
    </row>
    <row r="1194" spans="1:6" ht="15" customHeight="1" x14ac:dyDescent="0.25">
      <c r="A1194" s="22">
        <v>42934</v>
      </c>
      <c r="B1194" s="21" t="s">
        <v>34</v>
      </c>
      <c r="C1194" s="5">
        <v>49.891054687359855</v>
      </c>
      <c r="D1194">
        <v>46</v>
      </c>
      <c r="E1194" s="65">
        <f>VLOOKUP(B1194,'SKU List'!$A$6:$C$11,3,1)</f>
        <v>40.632000000000005</v>
      </c>
      <c r="F1194" s="140">
        <f t="shared" si="18"/>
        <v>0.22787592752903743</v>
      </c>
    </row>
    <row r="1195" spans="1:6" ht="15" customHeight="1" x14ac:dyDescent="0.25">
      <c r="A1195" s="22">
        <v>42934</v>
      </c>
      <c r="B1195" s="21">
        <v>84325322</v>
      </c>
      <c r="C1195" s="5">
        <v>42.684358659764847</v>
      </c>
      <c r="D1195">
        <v>19</v>
      </c>
      <c r="E1195" s="65">
        <f>VLOOKUP(B1195,'SKU List'!$A$6:$C$11,3,1)</f>
        <v>35.552999999999997</v>
      </c>
      <c r="F1195" s="140">
        <f t="shared" si="18"/>
        <v>0.20058387927220911</v>
      </c>
    </row>
    <row r="1196" spans="1:6" ht="15" customHeight="1" x14ac:dyDescent="0.25">
      <c r="A1196" s="22">
        <v>42934</v>
      </c>
      <c r="B1196" s="21" t="s">
        <v>35</v>
      </c>
      <c r="C1196" s="5">
        <v>58.106969672647367</v>
      </c>
      <c r="D1196">
        <v>42</v>
      </c>
      <c r="E1196" s="65">
        <f>VLOOKUP(B1196,'SKU List'!$A$6:$C$11,3,1)</f>
        <v>50.79</v>
      </c>
      <c r="F1196" s="140">
        <f t="shared" si="18"/>
        <v>0.14406319497238368</v>
      </c>
    </row>
    <row r="1197" spans="1:6" ht="15" customHeight="1" x14ac:dyDescent="0.25">
      <c r="A1197" s="22">
        <v>42934</v>
      </c>
      <c r="B1197" s="21" t="s">
        <v>36</v>
      </c>
      <c r="C1197" s="5">
        <v>57.781475918059392</v>
      </c>
      <c r="D1197">
        <v>42</v>
      </c>
      <c r="E1197" s="65">
        <f>VLOOKUP(B1197,'SKU List'!$A$6:$C$11,3,1)</f>
        <v>50.79</v>
      </c>
      <c r="F1197" s="140">
        <f t="shared" si="18"/>
        <v>0.13765457605944859</v>
      </c>
    </row>
    <row r="1198" spans="1:6" x14ac:dyDescent="0.25">
      <c r="A1198" s="22">
        <v>42935</v>
      </c>
      <c r="B1198" s="21" t="s">
        <v>41</v>
      </c>
      <c r="C1198" s="5">
        <v>64.336735150968153</v>
      </c>
      <c r="D1198">
        <v>43</v>
      </c>
      <c r="E1198" s="65">
        <f>VLOOKUP(B1198,'SKU List'!$A$6:$C$11,3,1)</f>
        <v>50.79</v>
      </c>
      <c r="F1198" s="140">
        <f t="shared" si="18"/>
        <v>0.26672051882197584</v>
      </c>
    </row>
    <row r="1199" spans="1:6" ht="15" customHeight="1" x14ac:dyDescent="0.25">
      <c r="A1199" s="22">
        <v>42935</v>
      </c>
      <c r="B1199" s="21" t="s">
        <v>33</v>
      </c>
      <c r="C1199" s="5">
        <v>56.151683771181773</v>
      </c>
      <c r="D1199">
        <v>32</v>
      </c>
      <c r="E1199" s="65">
        <f>VLOOKUP(B1199,'SKU List'!$A$6:$C$11,3,1)</f>
        <v>45.710999999999999</v>
      </c>
      <c r="F1199" s="140">
        <f t="shared" si="18"/>
        <v>0.22840637420274715</v>
      </c>
    </row>
    <row r="1200" spans="1:6" ht="15" customHeight="1" x14ac:dyDescent="0.25">
      <c r="A1200" s="22">
        <v>42935</v>
      </c>
      <c r="B1200" s="21" t="s">
        <v>34</v>
      </c>
      <c r="C1200" s="5">
        <v>51.305414774244689</v>
      </c>
      <c r="D1200">
        <v>44</v>
      </c>
      <c r="E1200" s="65">
        <f>VLOOKUP(B1200,'SKU List'!$A$6:$C$11,3,1)</f>
        <v>40.632000000000005</v>
      </c>
      <c r="F1200" s="140">
        <f t="shared" si="18"/>
        <v>0.26268494719050706</v>
      </c>
    </row>
    <row r="1201" spans="1:6" ht="15" customHeight="1" x14ac:dyDescent="0.25">
      <c r="A1201" s="22">
        <v>42935</v>
      </c>
      <c r="B1201" s="21">
        <v>84325322</v>
      </c>
      <c r="C1201" s="5">
        <v>43.605918225502315</v>
      </c>
      <c r="D1201">
        <v>22</v>
      </c>
      <c r="E1201" s="65">
        <f>VLOOKUP(B1201,'SKU List'!$A$6:$C$11,3,1)</f>
        <v>35.552999999999997</v>
      </c>
      <c r="F1201" s="140">
        <f t="shared" si="18"/>
        <v>0.22650460511074502</v>
      </c>
    </row>
    <row r="1202" spans="1:6" ht="15" customHeight="1" x14ac:dyDescent="0.25">
      <c r="A1202" s="22">
        <v>42935</v>
      </c>
      <c r="B1202" s="21" t="s">
        <v>35</v>
      </c>
      <c r="C1202" s="5">
        <v>61.651860789940876</v>
      </c>
      <c r="D1202">
        <v>37</v>
      </c>
      <c r="E1202" s="65">
        <f>VLOOKUP(B1202,'SKU List'!$A$6:$C$11,3,1)</f>
        <v>50.79</v>
      </c>
      <c r="F1202" s="140">
        <f t="shared" si="18"/>
        <v>0.2138582553640653</v>
      </c>
    </row>
    <row r="1203" spans="1:6" ht="15" customHeight="1" x14ac:dyDescent="0.25">
      <c r="A1203" s="22">
        <v>42935</v>
      </c>
      <c r="B1203" s="21" t="s">
        <v>36</v>
      </c>
      <c r="C1203" s="5">
        <v>63.65426200240919</v>
      </c>
      <c r="D1203">
        <v>43</v>
      </c>
      <c r="E1203" s="65">
        <f>VLOOKUP(B1203,'SKU List'!$A$6:$C$11,3,1)</f>
        <v>50.79</v>
      </c>
      <c r="F1203" s="140">
        <f t="shared" si="18"/>
        <v>0.25328336291414039</v>
      </c>
    </row>
    <row r="1204" spans="1:6" x14ac:dyDescent="0.25">
      <c r="A1204" s="22">
        <v>42936</v>
      </c>
      <c r="B1204" s="21" t="s">
        <v>41</v>
      </c>
      <c r="C1204" s="5">
        <v>60.400682192317646</v>
      </c>
      <c r="D1204">
        <v>39</v>
      </c>
      <c r="E1204" s="65">
        <f>VLOOKUP(B1204,'SKU List'!$A$6:$C$11,3,1)</f>
        <v>50.79</v>
      </c>
      <c r="F1204" s="140">
        <f t="shared" si="18"/>
        <v>0.18922390612950674</v>
      </c>
    </row>
    <row r="1205" spans="1:6" ht="15" customHeight="1" x14ac:dyDescent="0.25">
      <c r="A1205" s="22">
        <v>42936</v>
      </c>
      <c r="B1205" s="21" t="s">
        <v>33</v>
      </c>
      <c r="C1205" s="5">
        <v>59.020468154493457</v>
      </c>
      <c r="D1205">
        <v>25</v>
      </c>
      <c r="E1205" s="65">
        <f>VLOOKUP(B1205,'SKU List'!$A$6:$C$11,3,1)</f>
        <v>45.710999999999999</v>
      </c>
      <c r="F1205" s="140">
        <f t="shared" si="18"/>
        <v>0.29116554340297651</v>
      </c>
    </row>
    <row r="1206" spans="1:6" ht="15" customHeight="1" x14ac:dyDescent="0.25">
      <c r="A1206" s="22">
        <v>42936</v>
      </c>
      <c r="B1206" s="21" t="s">
        <v>34</v>
      </c>
      <c r="C1206" s="5">
        <v>46.428867870876324</v>
      </c>
      <c r="D1206">
        <v>47</v>
      </c>
      <c r="E1206" s="65">
        <f>VLOOKUP(B1206,'SKU List'!$A$6:$C$11,3,1)</f>
        <v>40.632000000000005</v>
      </c>
      <c r="F1206" s="140">
        <f t="shared" si="18"/>
        <v>0.14266754948996649</v>
      </c>
    </row>
    <row r="1207" spans="1:6" ht="15" customHeight="1" x14ac:dyDescent="0.25">
      <c r="A1207" s="22">
        <v>42936</v>
      </c>
      <c r="B1207" s="21">
        <v>84325322</v>
      </c>
      <c r="C1207" s="5">
        <v>42.239543412615838</v>
      </c>
      <c r="D1207">
        <v>22</v>
      </c>
      <c r="E1207" s="65">
        <f>VLOOKUP(B1207,'SKU List'!$A$6:$C$11,3,1)</f>
        <v>35.552999999999997</v>
      </c>
      <c r="F1207" s="140">
        <f t="shared" si="18"/>
        <v>0.18807255119443764</v>
      </c>
    </row>
    <row r="1208" spans="1:6" ht="15" customHeight="1" x14ac:dyDescent="0.25">
      <c r="A1208" s="22">
        <v>42936</v>
      </c>
      <c r="B1208" s="21" t="s">
        <v>35</v>
      </c>
      <c r="C1208" s="5">
        <v>56.657107231495722</v>
      </c>
      <c r="D1208">
        <v>40</v>
      </c>
      <c r="E1208" s="65">
        <f>VLOOKUP(B1208,'SKU List'!$A$6:$C$11,3,1)</f>
        <v>50.79</v>
      </c>
      <c r="F1208" s="140">
        <f t="shared" si="18"/>
        <v>0.11551697640275099</v>
      </c>
    </row>
    <row r="1209" spans="1:6" ht="15" customHeight="1" x14ac:dyDescent="0.25">
      <c r="A1209" s="22">
        <v>42936</v>
      </c>
      <c r="B1209" s="21" t="s">
        <v>36</v>
      </c>
      <c r="C1209" s="5">
        <v>56.742204655449484</v>
      </c>
      <c r="D1209">
        <v>40</v>
      </c>
      <c r="E1209" s="65">
        <f>VLOOKUP(B1209,'SKU List'!$A$6:$C$11,3,1)</f>
        <v>50.79</v>
      </c>
      <c r="F1209" s="140">
        <f t="shared" si="18"/>
        <v>0.11719245236167523</v>
      </c>
    </row>
    <row r="1210" spans="1:6" x14ac:dyDescent="0.25">
      <c r="A1210" s="22">
        <v>42937</v>
      </c>
      <c r="B1210" s="21" t="s">
        <v>41</v>
      </c>
      <c r="C1210" s="5">
        <v>56.940319271802281</v>
      </c>
      <c r="D1210">
        <v>43</v>
      </c>
      <c r="E1210" s="65">
        <f>VLOOKUP(B1210,'SKU List'!$A$6:$C$11,3,1)</f>
        <v>50.79</v>
      </c>
      <c r="F1210" s="140">
        <f t="shared" si="18"/>
        <v>0.12109311423119279</v>
      </c>
    </row>
    <row r="1211" spans="1:6" ht="15" customHeight="1" x14ac:dyDescent="0.25">
      <c r="A1211" s="22">
        <v>42937</v>
      </c>
      <c r="B1211" s="21" t="s">
        <v>33</v>
      </c>
      <c r="C1211" s="5">
        <v>57.12699915758045</v>
      </c>
      <c r="D1211">
        <v>28</v>
      </c>
      <c r="E1211" s="65">
        <f>VLOOKUP(B1211,'SKU List'!$A$6:$C$11,3,1)</f>
        <v>45.710999999999999</v>
      </c>
      <c r="F1211" s="140">
        <f t="shared" si="18"/>
        <v>0.24974293184529875</v>
      </c>
    </row>
    <row r="1212" spans="1:6" ht="15" customHeight="1" x14ac:dyDescent="0.25">
      <c r="A1212" s="22">
        <v>42937</v>
      </c>
      <c r="B1212" s="21" t="s">
        <v>34</v>
      </c>
      <c r="C1212" s="5">
        <v>44.853344359697402</v>
      </c>
      <c r="D1212">
        <v>37</v>
      </c>
      <c r="E1212" s="65">
        <f>VLOOKUP(B1212,'SKU List'!$A$6:$C$11,3,1)</f>
        <v>40.632000000000005</v>
      </c>
      <c r="F1212" s="140">
        <f t="shared" si="18"/>
        <v>0.10389211359759296</v>
      </c>
    </row>
    <row r="1213" spans="1:6" ht="15" customHeight="1" x14ac:dyDescent="0.25">
      <c r="A1213" s="22">
        <v>42937</v>
      </c>
      <c r="B1213" s="21">
        <v>84325322</v>
      </c>
      <c r="C1213" s="5">
        <v>42.32906618217563</v>
      </c>
      <c r="D1213">
        <v>24</v>
      </c>
      <c r="E1213" s="65">
        <f>VLOOKUP(B1213,'SKU List'!$A$6:$C$11,3,1)</f>
        <v>35.552999999999997</v>
      </c>
      <c r="F1213" s="140">
        <f t="shared" si="18"/>
        <v>0.19059056007019473</v>
      </c>
    </row>
    <row r="1214" spans="1:6" ht="15" customHeight="1" x14ac:dyDescent="0.25">
      <c r="A1214" s="22">
        <v>42937</v>
      </c>
      <c r="B1214" s="21" t="s">
        <v>35</v>
      </c>
      <c r="C1214" s="5">
        <v>63.444822914774463</v>
      </c>
      <c r="D1214">
        <v>38</v>
      </c>
      <c r="E1214" s="65">
        <f>VLOOKUP(B1214,'SKU List'!$A$6:$C$11,3,1)</f>
        <v>50.79</v>
      </c>
      <c r="F1214" s="140">
        <f t="shared" si="18"/>
        <v>0.24915973449053877</v>
      </c>
    </row>
    <row r="1215" spans="1:6" ht="15" customHeight="1" x14ac:dyDescent="0.25">
      <c r="A1215" s="22">
        <v>42937</v>
      </c>
      <c r="B1215" s="21" t="s">
        <v>36</v>
      </c>
      <c r="C1215" s="5">
        <v>56.715216890274505</v>
      </c>
      <c r="D1215">
        <v>42</v>
      </c>
      <c r="E1215" s="65">
        <f>VLOOKUP(B1215,'SKU List'!$A$6:$C$11,3,1)</f>
        <v>50.79</v>
      </c>
      <c r="F1215" s="140">
        <f t="shared" si="18"/>
        <v>0.11666109254330588</v>
      </c>
    </row>
    <row r="1216" spans="1:6" x14ac:dyDescent="0.25">
      <c r="A1216" s="22">
        <v>42938</v>
      </c>
      <c r="B1216" s="21" t="s">
        <v>41</v>
      </c>
      <c r="C1216" s="5">
        <v>56.047622189821638</v>
      </c>
      <c r="D1216">
        <v>40</v>
      </c>
      <c r="E1216" s="65">
        <f>VLOOKUP(B1216,'SKU List'!$A$6:$C$11,3,1)</f>
        <v>50.79</v>
      </c>
      <c r="F1216" s="140">
        <f t="shared" si="18"/>
        <v>0.10351687713765778</v>
      </c>
    </row>
    <row r="1217" spans="1:6" ht="15" customHeight="1" x14ac:dyDescent="0.25">
      <c r="A1217" s="22">
        <v>42938</v>
      </c>
      <c r="B1217" s="21" t="s">
        <v>33</v>
      </c>
      <c r="C1217" s="5">
        <v>58.62554330288345</v>
      </c>
      <c r="D1217">
        <v>27</v>
      </c>
      <c r="E1217" s="65">
        <f>VLOOKUP(B1217,'SKU List'!$A$6:$C$11,3,1)</f>
        <v>45.710999999999999</v>
      </c>
      <c r="F1217" s="140">
        <f t="shared" si="18"/>
        <v>0.28252594130260666</v>
      </c>
    </row>
    <row r="1218" spans="1:6" ht="15" customHeight="1" x14ac:dyDescent="0.25">
      <c r="A1218" s="22">
        <v>42938</v>
      </c>
      <c r="B1218" s="21" t="s">
        <v>34</v>
      </c>
      <c r="C1218" s="5">
        <v>46.671676246437471</v>
      </c>
      <c r="D1218">
        <v>41</v>
      </c>
      <c r="E1218" s="65">
        <f>VLOOKUP(B1218,'SKU List'!$A$6:$C$11,3,1)</f>
        <v>40.632000000000005</v>
      </c>
      <c r="F1218" s="140">
        <f t="shared" si="18"/>
        <v>0.14864334136733279</v>
      </c>
    </row>
    <row r="1219" spans="1:6" ht="15" customHeight="1" x14ac:dyDescent="0.25">
      <c r="A1219" s="22">
        <v>42938</v>
      </c>
      <c r="B1219" s="21">
        <v>84325322</v>
      </c>
      <c r="C1219" s="5">
        <v>43.517384436304482</v>
      </c>
      <c r="D1219">
        <v>21</v>
      </c>
      <c r="E1219" s="65">
        <f>VLOOKUP(B1219,'SKU List'!$A$6:$C$11,3,1)</f>
        <v>35.552999999999997</v>
      </c>
      <c r="F1219" s="140">
        <f t="shared" si="18"/>
        <v>0.2240144133070201</v>
      </c>
    </row>
    <row r="1220" spans="1:6" ht="15" customHeight="1" x14ac:dyDescent="0.25">
      <c r="A1220" s="22">
        <v>42938</v>
      </c>
      <c r="B1220" s="21" t="s">
        <v>35</v>
      </c>
      <c r="C1220" s="5">
        <v>60.402414285321129</v>
      </c>
      <c r="D1220">
        <v>41</v>
      </c>
      <c r="E1220" s="65">
        <f>VLOOKUP(B1220,'SKU List'!$A$6:$C$11,3,1)</f>
        <v>50.79</v>
      </c>
      <c r="F1220" s="140">
        <f t="shared" si="18"/>
        <v>0.18925800916166824</v>
      </c>
    </row>
    <row r="1221" spans="1:6" ht="15" customHeight="1" x14ac:dyDescent="0.25">
      <c r="A1221" s="22">
        <v>42938</v>
      </c>
      <c r="B1221" s="21" t="s">
        <v>36</v>
      </c>
      <c r="C1221" s="5">
        <v>57.248902119376091</v>
      </c>
      <c r="D1221">
        <v>33</v>
      </c>
      <c r="E1221" s="65">
        <f>VLOOKUP(B1221,'SKU List'!$A$6:$C$11,3,1)</f>
        <v>50.79</v>
      </c>
      <c r="F1221" s="140">
        <f t="shared" ref="F1221:F1284" si="19">(C1221-E1221)/E1221</f>
        <v>0.12716877573097246</v>
      </c>
    </row>
    <row r="1222" spans="1:6" x14ac:dyDescent="0.25">
      <c r="A1222" s="22">
        <v>42939</v>
      </c>
      <c r="B1222" s="21" t="s">
        <v>41</v>
      </c>
      <c r="C1222" s="5">
        <v>59.748278663983967</v>
      </c>
      <c r="D1222">
        <v>33</v>
      </c>
      <c r="E1222" s="65">
        <f>VLOOKUP(B1222,'SKU List'!$A$6:$C$11,3,1)</f>
        <v>50.79</v>
      </c>
      <c r="F1222" s="140">
        <f t="shared" si="19"/>
        <v>0.17637878842260224</v>
      </c>
    </row>
    <row r="1223" spans="1:6" ht="15" customHeight="1" x14ac:dyDescent="0.25">
      <c r="A1223" s="22">
        <v>42939</v>
      </c>
      <c r="B1223" s="21" t="s">
        <v>33</v>
      </c>
      <c r="C1223" s="5">
        <v>53.076592109222503</v>
      </c>
      <c r="D1223">
        <v>28</v>
      </c>
      <c r="E1223" s="65">
        <f>VLOOKUP(B1223,'SKU List'!$A$6:$C$11,3,1)</f>
        <v>45.710999999999999</v>
      </c>
      <c r="F1223" s="140">
        <f t="shared" si="19"/>
        <v>0.16113390888894369</v>
      </c>
    </row>
    <row r="1224" spans="1:6" ht="15" customHeight="1" x14ac:dyDescent="0.25">
      <c r="A1224" s="22">
        <v>42939</v>
      </c>
      <c r="B1224" s="21" t="s">
        <v>34</v>
      </c>
      <c r="C1224" s="5">
        <v>52.021357523817855</v>
      </c>
      <c r="D1224">
        <v>36</v>
      </c>
      <c r="E1224" s="65">
        <f>VLOOKUP(B1224,'SKU List'!$A$6:$C$11,3,1)</f>
        <v>40.632000000000005</v>
      </c>
      <c r="F1224" s="140">
        <f t="shared" si="19"/>
        <v>0.28030511724300672</v>
      </c>
    </row>
    <row r="1225" spans="1:6" ht="15" customHeight="1" x14ac:dyDescent="0.25">
      <c r="A1225" s="22">
        <v>42939</v>
      </c>
      <c r="B1225" s="21">
        <v>84325322</v>
      </c>
      <c r="C1225" s="5">
        <v>44.169842816464268</v>
      </c>
      <c r="D1225">
        <v>22</v>
      </c>
      <c r="E1225" s="65">
        <f>VLOOKUP(B1225,'SKU List'!$A$6:$C$11,3,1)</f>
        <v>35.552999999999997</v>
      </c>
      <c r="F1225" s="140">
        <f t="shared" si="19"/>
        <v>0.24236612427824011</v>
      </c>
    </row>
    <row r="1226" spans="1:6" ht="15" customHeight="1" x14ac:dyDescent="0.25">
      <c r="A1226" s="22">
        <v>42939</v>
      </c>
      <c r="B1226" s="21" t="s">
        <v>35</v>
      </c>
      <c r="C1226" s="5">
        <v>57.999662671299284</v>
      </c>
      <c r="D1226">
        <v>40</v>
      </c>
      <c r="E1226" s="65">
        <f>VLOOKUP(B1226,'SKU List'!$A$6:$C$11,3,1)</f>
        <v>50.79</v>
      </c>
      <c r="F1226" s="140">
        <f t="shared" si="19"/>
        <v>0.14195043652883019</v>
      </c>
    </row>
    <row r="1227" spans="1:6" ht="15" customHeight="1" x14ac:dyDescent="0.25">
      <c r="A1227" s="22">
        <v>42939</v>
      </c>
      <c r="B1227" s="21" t="s">
        <v>36</v>
      </c>
      <c r="C1227" s="5">
        <v>58.405315639870345</v>
      </c>
      <c r="D1227">
        <v>41</v>
      </c>
      <c r="E1227" s="65">
        <f>VLOOKUP(B1227,'SKU List'!$A$6:$C$11,3,1)</f>
        <v>50.79</v>
      </c>
      <c r="F1227" s="140">
        <f t="shared" si="19"/>
        <v>0.14993730340362957</v>
      </c>
    </row>
    <row r="1228" spans="1:6" x14ac:dyDescent="0.25">
      <c r="A1228" s="22">
        <v>42940</v>
      </c>
      <c r="B1228" s="21" t="s">
        <v>41</v>
      </c>
      <c r="C1228" s="5">
        <v>65.966735265102685</v>
      </c>
      <c r="D1228">
        <v>44</v>
      </c>
      <c r="E1228" s="65">
        <f>VLOOKUP(B1228,'SKU List'!$A$6:$C$11,3,1)</f>
        <v>50.79</v>
      </c>
      <c r="F1228" s="140">
        <f t="shared" si="19"/>
        <v>0.29881345274862542</v>
      </c>
    </row>
    <row r="1229" spans="1:6" ht="15" customHeight="1" x14ac:dyDescent="0.25">
      <c r="A1229" s="22">
        <v>42940</v>
      </c>
      <c r="B1229" s="21" t="s">
        <v>33</v>
      </c>
      <c r="C1229" s="5">
        <v>53.868098340742051</v>
      </c>
      <c r="D1229">
        <v>33</v>
      </c>
      <c r="E1229" s="65">
        <f>VLOOKUP(B1229,'SKU List'!$A$6:$C$11,3,1)</f>
        <v>45.710999999999999</v>
      </c>
      <c r="F1229" s="140">
        <f t="shared" si="19"/>
        <v>0.17844935225092545</v>
      </c>
    </row>
    <row r="1230" spans="1:6" ht="15" customHeight="1" x14ac:dyDescent="0.25">
      <c r="A1230" s="22">
        <v>42940</v>
      </c>
      <c r="B1230" s="21" t="s">
        <v>34</v>
      </c>
      <c r="C1230" s="5">
        <v>46.933894888405035</v>
      </c>
      <c r="D1230">
        <v>45</v>
      </c>
      <c r="E1230" s="65">
        <f>VLOOKUP(B1230,'SKU List'!$A$6:$C$11,3,1)</f>
        <v>40.632000000000005</v>
      </c>
      <c r="F1230" s="140">
        <f t="shared" si="19"/>
        <v>0.15509684210486882</v>
      </c>
    </row>
    <row r="1231" spans="1:6" ht="15" customHeight="1" x14ac:dyDescent="0.25">
      <c r="A1231" s="22">
        <v>42940</v>
      </c>
      <c r="B1231" s="21">
        <v>84325322</v>
      </c>
      <c r="C1231" s="5">
        <v>45.287755054387915</v>
      </c>
      <c r="D1231">
        <v>22</v>
      </c>
      <c r="E1231" s="65">
        <f>VLOOKUP(B1231,'SKU List'!$A$6:$C$11,3,1)</f>
        <v>35.552999999999997</v>
      </c>
      <c r="F1231" s="140">
        <f t="shared" si="19"/>
        <v>0.27380966597440215</v>
      </c>
    </row>
    <row r="1232" spans="1:6" ht="15" customHeight="1" x14ac:dyDescent="0.25">
      <c r="A1232" s="22">
        <v>42940</v>
      </c>
      <c r="B1232" s="21" t="s">
        <v>35</v>
      </c>
      <c r="C1232" s="5">
        <v>57.798680337995442</v>
      </c>
      <c r="D1232">
        <v>35</v>
      </c>
      <c r="E1232" s="65">
        <f>VLOOKUP(B1232,'SKU List'!$A$6:$C$11,3,1)</f>
        <v>50.79</v>
      </c>
      <c r="F1232" s="140">
        <f t="shared" si="19"/>
        <v>0.13799331242361573</v>
      </c>
    </row>
    <row r="1233" spans="1:6" ht="15" customHeight="1" x14ac:dyDescent="0.25">
      <c r="A1233" s="22">
        <v>42940</v>
      </c>
      <c r="B1233" s="21" t="s">
        <v>36</v>
      </c>
      <c r="C1233" s="5">
        <v>57.007437909867193</v>
      </c>
      <c r="D1233">
        <v>39</v>
      </c>
      <c r="E1233" s="65">
        <f>VLOOKUP(B1233,'SKU List'!$A$6:$C$11,3,1)</f>
        <v>50.79</v>
      </c>
      <c r="F1233" s="140">
        <f t="shared" si="19"/>
        <v>0.12241460740041728</v>
      </c>
    </row>
    <row r="1234" spans="1:6" x14ac:dyDescent="0.25">
      <c r="A1234" s="22">
        <v>42941</v>
      </c>
      <c r="B1234" s="21" t="s">
        <v>41</v>
      </c>
      <c r="C1234" s="5">
        <v>62.142685036197641</v>
      </c>
      <c r="D1234">
        <v>33</v>
      </c>
      <c r="E1234" s="65">
        <f>VLOOKUP(B1234,'SKU List'!$A$6:$C$11,3,1)</f>
        <v>50.79</v>
      </c>
      <c r="F1234" s="140">
        <f t="shared" si="19"/>
        <v>0.22352205229764996</v>
      </c>
    </row>
    <row r="1235" spans="1:6" ht="15" customHeight="1" x14ac:dyDescent="0.25">
      <c r="A1235" s="22">
        <v>42941</v>
      </c>
      <c r="B1235" s="21" t="s">
        <v>33</v>
      </c>
      <c r="C1235" s="5">
        <v>52.948988651625193</v>
      </c>
      <c r="D1235">
        <v>32</v>
      </c>
      <c r="E1235" s="65">
        <f>VLOOKUP(B1235,'SKU List'!$A$6:$C$11,3,1)</f>
        <v>45.710999999999999</v>
      </c>
      <c r="F1235" s="140">
        <f t="shared" si="19"/>
        <v>0.15834238261305145</v>
      </c>
    </row>
    <row r="1236" spans="1:6" ht="15" customHeight="1" x14ac:dyDescent="0.25">
      <c r="A1236" s="22">
        <v>42941</v>
      </c>
      <c r="B1236" s="21" t="s">
        <v>34</v>
      </c>
      <c r="C1236" s="5">
        <v>48.73446996680201</v>
      </c>
      <c r="D1236">
        <v>42</v>
      </c>
      <c r="E1236" s="65">
        <f>VLOOKUP(B1236,'SKU List'!$A$6:$C$11,3,1)</f>
        <v>40.632000000000005</v>
      </c>
      <c r="F1236" s="140">
        <f t="shared" si="19"/>
        <v>0.19941105450881089</v>
      </c>
    </row>
    <row r="1237" spans="1:6" ht="15" customHeight="1" x14ac:dyDescent="0.25">
      <c r="A1237" s="22">
        <v>42941</v>
      </c>
      <c r="B1237" s="21">
        <v>84325322</v>
      </c>
      <c r="C1237" s="5">
        <v>43.299977408459071</v>
      </c>
      <c r="D1237">
        <v>19</v>
      </c>
      <c r="E1237" s="65">
        <f>VLOOKUP(B1237,'SKU List'!$A$6:$C$11,3,1)</f>
        <v>35.552999999999997</v>
      </c>
      <c r="F1237" s="140">
        <f t="shared" si="19"/>
        <v>0.21789940113236786</v>
      </c>
    </row>
    <row r="1238" spans="1:6" ht="15" customHeight="1" x14ac:dyDescent="0.25">
      <c r="A1238" s="22">
        <v>42941</v>
      </c>
      <c r="B1238" s="21" t="s">
        <v>35</v>
      </c>
      <c r="C1238" s="5">
        <v>58.645855387911155</v>
      </c>
      <c r="D1238">
        <v>38</v>
      </c>
      <c r="E1238" s="65">
        <f>VLOOKUP(B1238,'SKU List'!$A$6:$C$11,3,1)</f>
        <v>50.79</v>
      </c>
      <c r="F1238" s="140">
        <f t="shared" si="19"/>
        <v>0.15467327009078866</v>
      </c>
    </row>
    <row r="1239" spans="1:6" ht="15" customHeight="1" x14ac:dyDescent="0.25">
      <c r="A1239" s="22">
        <v>42941</v>
      </c>
      <c r="B1239" s="21" t="s">
        <v>36</v>
      </c>
      <c r="C1239" s="5">
        <v>65.069583329610609</v>
      </c>
      <c r="D1239">
        <v>35</v>
      </c>
      <c r="E1239" s="65">
        <f>VLOOKUP(B1239,'SKU List'!$A$6:$C$11,3,1)</f>
        <v>50.79</v>
      </c>
      <c r="F1239" s="140">
        <f t="shared" si="19"/>
        <v>0.28114950442233921</v>
      </c>
    </row>
    <row r="1240" spans="1:6" x14ac:dyDescent="0.25">
      <c r="A1240" s="22">
        <v>42942</v>
      </c>
      <c r="B1240" s="21" t="s">
        <v>41</v>
      </c>
      <c r="C1240" s="5">
        <v>57.326830232790073</v>
      </c>
      <c r="D1240">
        <v>34</v>
      </c>
      <c r="E1240" s="65">
        <f>VLOOKUP(B1240,'SKU List'!$A$6:$C$11,3,1)</f>
        <v>50.79</v>
      </c>
      <c r="F1240" s="140">
        <f t="shared" si="19"/>
        <v>0.1287030957430611</v>
      </c>
    </row>
    <row r="1241" spans="1:6" ht="15" customHeight="1" x14ac:dyDescent="0.25">
      <c r="A1241" s="22">
        <v>42942</v>
      </c>
      <c r="B1241" s="21" t="s">
        <v>33</v>
      </c>
      <c r="C1241" s="5">
        <v>52.593333295601944</v>
      </c>
      <c r="D1241">
        <v>32</v>
      </c>
      <c r="E1241" s="65">
        <f>VLOOKUP(B1241,'SKU List'!$A$6:$C$11,3,1)</f>
        <v>45.710999999999999</v>
      </c>
      <c r="F1241" s="140">
        <f t="shared" si="19"/>
        <v>0.15056186247515796</v>
      </c>
    </row>
    <row r="1242" spans="1:6" ht="15" customHeight="1" x14ac:dyDescent="0.25">
      <c r="A1242" s="22">
        <v>42942</v>
      </c>
      <c r="B1242" s="21" t="s">
        <v>34</v>
      </c>
      <c r="C1242" s="5">
        <v>51.710682337033141</v>
      </c>
      <c r="D1242">
        <v>46</v>
      </c>
      <c r="E1242" s="65">
        <f>VLOOKUP(B1242,'SKU List'!$A$6:$C$11,3,1)</f>
        <v>40.632000000000005</v>
      </c>
      <c r="F1242" s="140">
        <f t="shared" si="19"/>
        <v>0.27265904550682063</v>
      </c>
    </row>
    <row r="1243" spans="1:6" ht="15" customHeight="1" x14ac:dyDescent="0.25">
      <c r="A1243" s="22">
        <v>42942</v>
      </c>
      <c r="B1243" s="21">
        <v>84325322</v>
      </c>
      <c r="C1243" s="5">
        <v>45.574215239440242</v>
      </c>
      <c r="D1243">
        <v>19</v>
      </c>
      <c r="E1243" s="65">
        <f>VLOOKUP(B1243,'SKU List'!$A$6:$C$11,3,1)</f>
        <v>35.552999999999997</v>
      </c>
      <c r="F1243" s="140">
        <f t="shared" si="19"/>
        <v>0.28186693779541094</v>
      </c>
    </row>
    <row r="1244" spans="1:6" ht="15" customHeight="1" x14ac:dyDescent="0.25">
      <c r="A1244" s="22">
        <v>42942</v>
      </c>
      <c r="B1244" s="21" t="s">
        <v>35</v>
      </c>
      <c r="C1244" s="5">
        <v>65.469415729151521</v>
      </c>
      <c r="D1244">
        <v>36</v>
      </c>
      <c r="E1244" s="65">
        <f>VLOOKUP(B1244,'SKU List'!$A$6:$C$11,3,1)</f>
        <v>50.79</v>
      </c>
      <c r="F1244" s="140">
        <f t="shared" si="19"/>
        <v>0.289021770607433</v>
      </c>
    </row>
    <row r="1245" spans="1:6" ht="15" customHeight="1" x14ac:dyDescent="0.25">
      <c r="A1245" s="22">
        <v>42942</v>
      </c>
      <c r="B1245" s="21" t="s">
        <v>36</v>
      </c>
      <c r="C1245" s="5">
        <v>62.224629739381946</v>
      </c>
      <c r="D1245">
        <v>43</v>
      </c>
      <c r="E1245" s="65">
        <f>VLOOKUP(B1245,'SKU List'!$A$6:$C$11,3,1)</f>
        <v>50.79</v>
      </c>
      <c r="F1245" s="140">
        <f t="shared" si="19"/>
        <v>0.2251354546048818</v>
      </c>
    </row>
    <row r="1246" spans="1:6" x14ac:dyDescent="0.25">
      <c r="A1246" s="22">
        <v>42943</v>
      </c>
      <c r="B1246" s="21" t="s">
        <v>41</v>
      </c>
      <c r="C1246" s="5">
        <v>61.426378971735723</v>
      </c>
      <c r="D1246">
        <v>35</v>
      </c>
      <c r="E1246" s="65">
        <f>VLOOKUP(B1246,'SKU List'!$A$6:$C$11,3,1)</f>
        <v>50.79</v>
      </c>
      <c r="F1246" s="140">
        <f t="shared" si="19"/>
        <v>0.20941876297963621</v>
      </c>
    </row>
    <row r="1247" spans="1:6" ht="15" customHeight="1" x14ac:dyDescent="0.25">
      <c r="A1247" s="22">
        <v>42943</v>
      </c>
      <c r="B1247" s="21" t="s">
        <v>33</v>
      </c>
      <c r="C1247" s="5">
        <v>56.819114994940847</v>
      </c>
      <c r="D1247">
        <v>27</v>
      </c>
      <c r="E1247" s="65">
        <f>VLOOKUP(B1247,'SKU List'!$A$6:$C$11,3,1)</f>
        <v>45.710999999999999</v>
      </c>
      <c r="F1247" s="140">
        <f t="shared" si="19"/>
        <v>0.24300748167707661</v>
      </c>
    </row>
    <row r="1248" spans="1:6" ht="15" customHeight="1" x14ac:dyDescent="0.25">
      <c r="A1248" s="22">
        <v>42943</v>
      </c>
      <c r="B1248" s="21" t="s">
        <v>34</v>
      </c>
      <c r="C1248" s="5">
        <v>47.09371196190471</v>
      </c>
      <c r="D1248">
        <v>37</v>
      </c>
      <c r="E1248" s="65">
        <f>VLOOKUP(B1248,'SKU List'!$A$6:$C$11,3,1)</f>
        <v>40.632000000000005</v>
      </c>
      <c r="F1248" s="140">
        <f t="shared" si="19"/>
        <v>0.15903012310259657</v>
      </c>
    </row>
    <row r="1249" spans="1:6" ht="15" customHeight="1" x14ac:dyDescent="0.25">
      <c r="A1249" s="22">
        <v>42943</v>
      </c>
      <c r="B1249" s="21">
        <v>84325322</v>
      </c>
      <c r="C1249" s="5">
        <v>40.589820051389971</v>
      </c>
      <c r="D1249">
        <v>25</v>
      </c>
      <c r="E1249" s="65">
        <f>VLOOKUP(B1249,'SKU List'!$A$6:$C$11,3,1)</f>
        <v>35.552999999999997</v>
      </c>
      <c r="F1249" s="140">
        <f t="shared" si="19"/>
        <v>0.14167074653024989</v>
      </c>
    </row>
    <row r="1250" spans="1:6" ht="15" customHeight="1" x14ac:dyDescent="0.25">
      <c r="A1250" s="22">
        <v>42943</v>
      </c>
      <c r="B1250" s="21" t="s">
        <v>35</v>
      </c>
      <c r="C1250" s="5">
        <v>59.338262955886762</v>
      </c>
      <c r="D1250">
        <v>33</v>
      </c>
      <c r="E1250" s="65">
        <f>VLOOKUP(B1250,'SKU List'!$A$6:$C$11,3,1)</f>
        <v>50.79</v>
      </c>
      <c r="F1250" s="140">
        <f t="shared" si="19"/>
        <v>0.16830602393949129</v>
      </c>
    </row>
    <row r="1251" spans="1:6" ht="15" customHeight="1" x14ac:dyDescent="0.25">
      <c r="A1251" s="22">
        <v>42943</v>
      </c>
      <c r="B1251" s="21" t="s">
        <v>36</v>
      </c>
      <c r="C1251" s="5">
        <v>65.903959514143011</v>
      </c>
      <c r="D1251">
        <v>43</v>
      </c>
      <c r="E1251" s="65">
        <f>VLOOKUP(B1251,'SKU List'!$A$6:$C$11,3,1)</f>
        <v>50.79</v>
      </c>
      <c r="F1251" s="140">
        <f t="shared" si="19"/>
        <v>0.29757746631508197</v>
      </c>
    </row>
    <row r="1252" spans="1:6" x14ac:dyDescent="0.25">
      <c r="A1252" s="22">
        <v>42944</v>
      </c>
      <c r="B1252" s="21" t="s">
        <v>41</v>
      </c>
      <c r="C1252" s="5">
        <v>65.401919870457732</v>
      </c>
      <c r="D1252">
        <v>40</v>
      </c>
      <c r="E1252" s="65">
        <f>VLOOKUP(B1252,'SKU List'!$A$6:$C$11,3,1)</f>
        <v>50.79</v>
      </c>
      <c r="F1252" s="140">
        <f t="shared" si="19"/>
        <v>0.2876928503732572</v>
      </c>
    </row>
    <row r="1253" spans="1:6" ht="15" customHeight="1" x14ac:dyDescent="0.25">
      <c r="A1253" s="22">
        <v>42944</v>
      </c>
      <c r="B1253" s="21" t="s">
        <v>33</v>
      </c>
      <c r="C1253" s="5">
        <v>55.191523328243697</v>
      </c>
      <c r="D1253">
        <v>29</v>
      </c>
      <c r="E1253" s="65">
        <f>VLOOKUP(B1253,'SKU List'!$A$6:$C$11,3,1)</f>
        <v>45.710999999999999</v>
      </c>
      <c r="F1253" s="140">
        <f t="shared" si="19"/>
        <v>0.20740135477770558</v>
      </c>
    </row>
    <row r="1254" spans="1:6" ht="15" customHeight="1" x14ac:dyDescent="0.25">
      <c r="A1254" s="22">
        <v>42944</v>
      </c>
      <c r="B1254" s="21" t="s">
        <v>34</v>
      </c>
      <c r="C1254" s="5">
        <v>47.565228337312419</v>
      </c>
      <c r="D1254">
        <v>43</v>
      </c>
      <c r="E1254" s="65">
        <f>VLOOKUP(B1254,'SKU List'!$A$6:$C$11,3,1)</f>
        <v>40.632000000000005</v>
      </c>
      <c r="F1254" s="140">
        <f t="shared" si="19"/>
        <v>0.17063468048120725</v>
      </c>
    </row>
    <row r="1255" spans="1:6" ht="15" customHeight="1" x14ac:dyDescent="0.25">
      <c r="A1255" s="22">
        <v>42944</v>
      </c>
      <c r="B1255" s="21">
        <v>84325322</v>
      </c>
      <c r="C1255" s="5">
        <v>45.483760748831692</v>
      </c>
      <c r="D1255">
        <v>23</v>
      </c>
      <c r="E1255" s="65">
        <f>VLOOKUP(B1255,'SKU List'!$A$6:$C$11,3,1)</f>
        <v>35.552999999999997</v>
      </c>
      <c r="F1255" s="140">
        <f t="shared" si="19"/>
        <v>0.27932272238156258</v>
      </c>
    </row>
    <row r="1256" spans="1:6" ht="15" customHeight="1" x14ac:dyDescent="0.25">
      <c r="A1256" s="22">
        <v>42944</v>
      </c>
      <c r="B1256" s="21" t="s">
        <v>35</v>
      </c>
      <c r="C1256" s="5">
        <v>58.547229052667753</v>
      </c>
      <c r="D1256">
        <v>41</v>
      </c>
      <c r="E1256" s="65">
        <f>VLOOKUP(B1256,'SKU List'!$A$6:$C$11,3,1)</f>
        <v>50.79</v>
      </c>
      <c r="F1256" s="140">
        <f t="shared" si="19"/>
        <v>0.15273142454553562</v>
      </c>
    </row>
    <row r="1257" spans="1:6" ht="15" customHeight="1" x14ac:dyDescent="0.25">
      <c r="A1257" s="22">
        <v>42944</v>
      </c>
      <c r="B1257" s="21" t="s">
        <v>36</v>
      </c>
      <c r="C1257" s="5">
        <v>60.815342010087406</v>
      </c>
      <c r="D1257">
        <v>44</v>
      </c>
      <c r="E1257" s="65">
        <f>VLOOKUP(B1257,'SKU List'!$A$6:$C$11,3,1)</f>
        <v>50.79</v>
      </c>
      <c r="F1257" s="140">
        <f t="shared" si="19"/>
        <v>0.19738810809386506</v>
      </c>
    </row>
    <row r="1258" spans="1:6" x14ac:dyDescent="0.25">
      <c r="A1258" s="22">
        <v>42945</v>
      </c>
      <c r="B1258" s="21" t="s">
        <v>41</v>
      </c>
      <c r="C1258" s="5">
        <v>63.249966142884233</v>
      </c>
      <c r="D1258">
        <v>33</v>
      </c>
      <c r="E1258" s="65">
        <f>VLOOKUP(B1258,'SKU List'!$A$6:$C$11,3,1)</f>
        <v>50.79</v>
      </c>
      <c r="F1258" s="140">
        <f t="shared" si="19"/>
        <v>0.24532321604418653</v>
      </c>
    </row>
    <row r="1259" spans="1:6" ht="15" customHeight="1" x14ac:dyDescent="0.25">
      <c r="A1259" s="22">
        <v>42945</v>
      </c>
      <c r="B1259" s="21" t="s">
        <v>33</v>
      </c>
      <c r="C1259" s="5">
        <v>54.528209538412895</v>
      </c>
      <c r="D1259">
        <v>32</v>
      </c>
      <c r="E1259" s="65">
        <f>VLOOKUP(B1259,'SKU List'!$A$6:$C$11,3,1)</f>
        <v>45.710999999999999</v>
      </c>
      <c r="F1259" s="140">
        <f t="shared" si="19"/>
        <v>0.1928903226447222</v>
      </c>
    </row>
    <row r="1260" spans="1:6" ht="15" customHeight="1" x14ac:dyDescent="0.25">
      <c r="A1260" s="22">
        <v>42945</v>
      </c>
      <c r="B1260" s="21" t="s">
        <v>34</v>
      </c>
      <c r="C1260" s="5">
        <v>52.236069101204897</v>
      </c>
      <c r="D1260">
        <v>43</v>
      </c>
      <c r="E1260" s="65">
        <f>VLOOKUP(B1260,'SKU List'!$A$6:$C$11,3,1)</f>
        <v>40.632000000000005</v>
      </c>
      <c r="F1260" s="140">
        <f t="shared" si="19"/>
        <v>0.28558941477665117</v>
      </c>
    </row>
    <row r="1261" spans="1:6" ht="15" customHeight="1" x14ac:dyDescent="0.25">
      <c r="A1261" s="22">
        <v>42945</v>
      </c>
      <c r="B1261" s="21">
        <v>84325322</v>
      </c>
      <c r="C1261" s="5">
        <v>40.321181060370435</v>
      </c>
      <c r="D1261">
        <v>25</v>
      </c>
      <c r="E1261" s="65">
        <f>VLOOKUP(B1261,'SKU List'!$A$6:$C$11,3,1)</f>
        <v>35.552999999999997</v>
      </c>
      <c r="F1261" s="140">
        <f t="shared" si="19"/>
        <v>0.13411473181926808</v>
      </c>
    </row>
    <row r="1262" spans="1:6" ht="15" customHeight="1" x14ac:dyDescent="0.25">
      <c r="A1262" s="22">
        <v>42945</v>
      </c>
      <c r="B1262" s="21" t="s">
        <v>35</v>
      </c>
      <c r="C1262" s="5">
        <v>58.933899725020183</v>
      </c>
      <c r="D1262">
        <v>43</v>
      </c>
      <c r="E1262" s="65">
        <f>VLOOKUP(B1262,'SKU List'!$A$6:$C$11,3,1)</f>
        <v>50.79</v>
      </c>
      <c r="F1262" s="140">
        <f t="shared" si="19"/>
        <v>0.1603445506009093</v>
      </c>
    </row>
    <row r="1263" spans="1:6" ht="15" customHeight="1" x14ac:dyDescent="0.25">
      <c r="A1263" s="22">
        <v>42945</v>
      </c>
      <c r="B1263" s="21" t="s">
        <v>36</v>
      </c>
      <c r="C1263" s="5">
        <v>59.849115985283625</v>
      </c>
      <c r="D1263">
        <v>39</v>
      </c>
      <c r="E1263" s="65">
        <f>VLOOKUP(B1263,'SKU List'!$A$6:$C$11,3,1)</f>
        <v>50.79</v>
      </c>
      <c r="F1263" s="140">
        <f t="shared" si="19"/>
        <v>0.17836416588469434</v>
      </c>
    </row>
    <row r="1264" spans="1:6" x14ac:dyDescent="0.25">
      <c r="A1264" s="22">
        <v>42946</v>
      </c>
      <c r="B1264" s="21" t="s">
        <v>41</v>
      </c>
      <c r="C1264" s="5">
        <v>64.691032814903892</v>
      </c>
      <c r="D1264">
        <v>35</v>
      </c>
      <c r="E1264" s="65">
        <f>VLOOKUP(B1264,'SKU List'!$A$6:$C$11,3,1)</f>
        <v>50.79</v>
      </c>
      <c r="F1264" s="140">
        <f t="shared" si="19"/>
        <v>0.27369625546178172</v>
      </c>
    </row>
    <row r="1265" spans="1:6" ht="15" customHeight="1" x14ac:dyDescent="0.25">
      <c r="A1265" s="22">
        <v>42946</v>
      </c>
      <c r="B1265" s="21" t="s">
        <v>33</v>
      </c>
      <c r="C1265" s="5">
        <v>55.524050541964726</v>
      </c>
      <c r="D1265">
        <v>29</v>
      </c>
      <c r="E1265" s="65">
        <f>VLOOKUP(B1265,'SKU List'!$A$6:$C$11,3,1)</f>
        <v>45.710999999999999</v>
      </c>
      <c r="F1265" s="140">
        <f t="shared" si="19"/>
        <v>0.21467591043654105</v>
      </c>
    </row>
    <row r="1266" spans="1:6" ht="15" customHeight="1" x14ac:dyDescent="0.25">
      <c r="A1266" s="22">
        <v>42946</v>
      </c>
      <c r="B1266" s="21" t="s">
        <v>34</v>
      </c>
      <c r="C1266" s="5">
        <v>45.632266249749549</v>
      </c>
      <c r="D1266">
        <v>39</v>
      </c>
      <c r="E1266" s="65">
        <f>VLOOKUP(B1266,'SKU List'!$A$6:$C$11,3,1)</f>
        <v>40.632000000000005</v>
      </c>
      <c r="F1266" s="140">
        <f t="shared" si="19"/>
        <v>0.12306227234075465</v>
      </c>
    </row>
    <row r="1267" spans="1:6" ht="15" customHeight="1" x14ac:dyDescent="0.25">
      <c r="A1267" s="22">
        <v>42946</v>
      </c>
      <c r="B1267" s="21">
        <v>84325322</v>
      </c>
      <c r="C1267" s="5">
        <v>43.310013673444892</v>
      </c>
      <c r="D1267">
        <v>20</v>
      </c>
      <c r="E1267" s="65">
        <f>VLOOKUP(B1267,'SKU List'!$A$6:$C$11,3,1)</f>
        <v>35.552999999999997</v>
      </c>
      <c r="F1267" s="140">
        <f t="shared" si="19"/>
        <v>0.21818169137470525</v>
      </c>
    </row>
    <row r="1268" spans="1:6" ht="15" customHeight="1" x14ac:dyDescent="0.25">
      <c r="A1268" s="22">
        <v>42946</v>
      </c>
      <c r="B1268" s="21" t="s">
        <v>35</v>
      </c>
      <c r="C1268" s="5">
        <v>61.819769880416388</v>
      </c>
      <c r="D1268">
        <v>40</v>
      </c>
      <c r="E1268" s="65">
        <f>VLOOKUP(B1268,'SKU List'!$A$6:$C$11,3,1)</f>
        <v>50.79</v>
      </c>
      <c r="F1268" s="140">
        <f t="shared" si="19"/>
        <v>0.2171642031978025</v>
      </c>
    </row>
    <row r="1269" spans="1:6" ht="15" customHeight="1" x14ac:dyDescent="0.25">
      <c r="A1269" s="22">
        <v>42946</v>
      </c>
      <c r="B1269" s="21" t="s">
        <v>36</v>
      </c>
      <c r="C1269" s="5">
        <v>60.58694714726046</v>
      </c>
      <c r="D1269">
        <v>39</v>
      </c>
      <c r="E1269" s="65">
        <f>VLOOKUP(B1269,'SKU List'!$A$6:$C$11,3,1)</f>
        <v>50.79</v>
      </c>
      <c r="F1269" s="140">
        <f t="shared" si="19"/>
        <v>0.19289126102107623</v>
      </c>
    </row>
    <row r="1270" spans="1:6" x14ac:dyDescent="0.25">
      <c r="A1270" s="22">
        <v>42947</v>
      </c>
      <c r="B1270" s="21" t="s">
        <v>41</v>
      </c>
      <c r="C1270" s="5">
        <v>63.403110461458915</v>
      </c>
      <c r="D1270">
        <v>40</v>
      </c>
      <c r="E1270" s="65">
        <f>VLOOKUP(B1270,'SKU List'!$A$6:$C$11,3,1)</f>
        <v>50.79</v>
      </c>
      <c r="F1270" s="140">
        <f t="shared" si="19"/>
        <v>0.24833846153689537</v>
      </c>
    </row>
    <row r="1271" spans="1:6" ht="15" customHeight="1" x14ac:dyDescent="0.25">
      <c r="A1271" s="22">
        <v>42947</v>
      </c>
      <c r="B1271" s="21" t="s">
        <v>33</v>
      </c>
      <c r="C1271" s="5">
        <v>53.395239036245592</v>
      </c>
      <c r="D1271">
        <v>30</v>
      </c>
      <c r="E1271" s="65">
        <f>VLOOKUP(B1271,'SKU List'!$A$6:$C$11,3,1)</f>
        <v>45.710999999999999</v>
      </c>
      <c r="F1271" s="140">
        <f t="shared" si="19"/>
        <v>0.16810481145119541</v>
      </c>
    </row>
    <row r="1272" spans="1:6" ht="15" customHeight="1" x14ac:dyDescent="0.25">
      <c r="A1272" s="22">
        <v>42947</v>
      </c>
      <c r="B1272" s="21" t="s">
        <v>34</v>
      </c>
      <c r="C1272" s="5">
        <v>52.33444683128009</v>
      </c>
      <c r="D1272">
        <v>40</v>
      </c>
      <c r="E1272" s="65">
        <f>VLOOKUP(B1272,'SKU List'!$A$6:$C$11,3,1)</f>
        <v>40.632000000000005</v>
      </c>
      <c r="F1272" s="140">
        <f t="shared" si="19"/>
        <v>0.28801060325064193</v>
      </c>
    </row>
    <row r="1273" spans="1:6" ht="15" customHeight="1" x14ac:dyDescent="0.25">
      <c r="A1273" s="22">
        <v>42947</v>
      </c>
      <c r="B1273" s="21">
        <v>84325322</v>
      </c>
      <c r="C1273" s="5">
        <v>46.014652722734752</v>
      </c>
      <c r="D1273">
        <v>22</v>
      </c>
      <c r="E1273" s="65">
        <f>VLOOKUP(B1273,'SKU List'!$A$6:$C$11,3,1)</f>
        <v>35.552999999999997</v>
      </c>
      <c r="F1273" s="140">
        <f t="shared" si="19"/>
        <v>0.29425513241455731</v>
      </c>
    </row>
    <row r="1274" spans="1:6" ht="15" customHeight="1" x14ac:dyDescent="0.25">
      <c r="A1274" s="22">
        <v>42947</v>
      </c>
      <c r="B1274" s="21" t="s">
        <v>35</v>
      </c>
      <c r="C1274" s="5">
        <v>65.487711359813588</v>
      </c>
      <c r="D1274">
        <v>44</v>
      </c>
      <c r="E1274" s="65">
        <f>VLOOKUP(B1274,'SKU List'!$A$6:$C$11,3,1)</f>
        <v>50.79</v>
      </c>
      <c r="F1274" s="140">
        <f t="shared" si="19"/>
        <v>0.28938199172698542</v>
      </c>
    </row>
    <row r="1275" spans="1:6" ht="15" customHeight="1" x14ac:dyDescent="0.25">
      <c r="A1275" s="22">
        <v>42947</v>
      </c>
      <c r="B1275" s="21" t="s">
        <v>36</v>
      </c>
      <c r="C1275" s="5">
        <v>63.906931439991418</v>
      </c>
      <c r="D1275">
        <v>33</v>
      </c>
      <c r="E1275" s="65">
        <f>VLOOKUP(B1275,'SKU List'!$A$6:$C$11,3,1)</f>
        <v>50.79</v>
      </c>
      <c r="F1275" s="140">
        <f t="shared" si="19"/>
        <v>0.25825815002936442</v>
      </c>
    </row>
    <row r="1276" spans="1:6" x14ac:dyDescent="0.25">
      <c r="A1276" s="22">
        <v>42948</v>
      </c>
      <c r="B1276" s="21" t="s">
        <v>41</v>
      </c>
      <c r="C1276" s="5">
        <v>58.700916348734687</v>
      </c>
      <c r="D1276">
        <v>37</v>
      </c>
      <c r="E1276" s="65">
        <f>VLOOKUP(B1276,'SKU List'!$A$6:$C$11,3,1)</f>
        <v>50.79</v>
      </c>
      <c r="F1276" s="140">
        <f t="shared" si="19"/>
        <v>0.15575736067601276</v>
      </c>
    </row>
    <row r="1277" spans="1:6" ht="15" customHeight="1" x14ac:dyDescent="0.25">
      <c r="A1277" s="22">
        <v>42948</v>
      </c>
      <c r="B1277" s="21" t="s">
        <v>33</v>
      </c>
      <c r="C1277" s="5">
        <v>55.932915106398163</v>
      </c>
      <c r="D1277">
        <v>24</v>
      </c>
      <c r="E1277" s="65">
        <f>VLOOKUP(B1277,'SKU List'!$A$6:$C$11,3,1)</f>
        <v>45.710999999999999</v>
      </c>
      <c r="F1277" s="140">
        <f t="shared" si="19"/>
        <v>0.22362046567343014</v>
      </c>
    </row>
    <row r="1278" spans="1:6" ht="15" customHeight="1" x14ac:dyDescent="0.25">
      <c r="A1278" s="22">
        <v>42948</v>
      </c>
      <c r="B1278" s="21" t="s">
        <v>34</v>
      </c>
      <c r="C1278" s="5">
        <v>51.769407737767061</v>
      </c>
      <c r="D1278">
        <v>40</v>
      </c>
      <c r="E1278" s="65">
        <f>VLOOKUP(B1278,'SKU List'!$A$6:$C$11,3,1)</f>
        <v>40.632000000000005</v>
      </c>
      <c r="F1278" s="140">
        <f t="shared" si="19"/>
        <v>0.27410434479639334</v>
      </c>
    </row>
    <row r="1279" spans="1:6" ht="15" customHeight="1" x14ac:dyDescent="0.25">
      <c r="A1279" s="22">
        <v>42948</v>
      </c>
      <c r="B1279" s="21">
        <v>84325322</v>
      </c>
      <c r="C1279" s="5">
        <v>43.160189357233001</v>
      </c>
      <c r="D1279">
        <v>23</v>
      </c>
      <c r="E1279" s="65">
        <f>VLOOKUP(B1279,'SKU List'!$A$6:$C$11,3,1)</f>
        <v>35.552999999999997</v>
      </c>
      <c r="F1279" s="140">
        <f t="shared" si="19"/>
        <v>0.21396757959196142</v>
      </c>
    </row>
    <row r="1280" spans="1:6" ht="15" customHeight="1" x14ac:dyDescent="0.25">
      <c r="A1280" s="22">
        <v>42948</v>
      </c>
      <c r="B1280" s="21" t="s">
        <v>35</v>
      </c>
      <c r="C1280" s="5">
        <v>58.417572897656768</v>
      </c>
      <c r="D1280">
        <v>41</v>
      </c>
      <c r="E1280" s="65">
        <f>VLOOKUP(B1280,'SKU List'!$A$6:$C$11,3,1)</f>
        <v>50.79</v>
      </c>
      <c r="F1280" s="140">
        <f t="shared" si="19"/>
        <v>0.15017863551204508</v>
      </c>
    </row>
    <row r="1281" spans="1:6" ht="15" customHeight="1" x14ac:dyDescent="0.25">
      <c r="A1281" s="22">
        <v>42948</v>
      </c>
      <c r="B1281" s="21" t="s">
        <v>36</v>
      </c>
      <c r="C1281" s="5">
        <v>56.746297882321855</v>
      </c>
      <c r="D1281">
        <v>39</v>
      </c>
      <c r="E1281" s="65">
        <f>VLOOKUP(B1281,'SKU List'!$A$6:$C$11,3,1)</f>
        <v>50.79</v>
      </c>
      <c r="F1281" s="140">
        <f t="shared" si="19"/>
        <v>0.11727304355821729</v>
      </c>
    </row>
    <row r="1282" spans="1:6" x14ac:dyDescent="0.25">
      <c r="A1282" s="22">
        <v>42949</v>
      </c>
      <c r="B1282" s="21" t="s">
        <v>41</v>
      </c>
      <c r="C1282" s="5">
        <v>62.391616609364903</v>
      </c>
      <c r="D1282">
        <v>37</v>
      </c>
      <c r="E1282" s="65">
        <f>VLOOKUP(B1282,'SKU List'!$A$6:$C$11,3,1)</f>
        <v>50.79</v>
      </c>
      <c r="F1282" s="140">
        <f t="shared" si="19"/>
        <v>0.22842324491759999</v>
      </c>
    </row>
    <row r="1283" spans="1:6" ht="15" customHeight="1" x14ac:dyDescent="0.25">
      <c r="A1283" s="22">
        <v>42949</v>
      </c>
      <c r="B1283" s="21" t="s">
        <v>33</v>
      </c>
      <c r="C1283" s="5">
        <v>58.540329984112766</v>
      </c>
      <c r="D1283">
        <v>33</v>
      </c>
      <c r="E1283" s="65">
        <f>VLOOKUP(B1283,'SKU List'!$A$6:$C$11,3,1)</f>
        <v>45.710999999999999</v>
      </c>
      <c r="F1283" s="140">
        <f t="shared" si="19"/>
        <v>0.28066176596689568</v>
      </c>
    </row>
    <row r="1284" spans="1:6" ht="15" customHeight="1" x14ac:dyDescent="0.25">
      <c r="A1284" s="22">
        <v>42949</v>
      </c>
      <c r="B1284" s="21" t="s">
        <v>34</v>
      </c>
      <c r="C1284" s="5">
        <v>52.135503593802788</v>
      </c>
      <c r="D1284">
        <v>44</v>
      </c>
      <c r="E1284" s="65">
        <f>VLOOKUP(B1284,'SKU List'!$A$6:$C$11,3,1)</f>
        <v>40.632000000000005</v>
      </c>
      <c r="F1284" s="140">
        <f t="shared" si="19"/>
        <v>0.28311438259998972</v>
      </c>
    </row>
    <row r="1285" spans="1:6" ht="15" customHeight="1" x14ac:dyDescent="0.25">
      <c r="A1285" s="22">
        <v>42949</v>
      </c>
      <c r="B1285" s="21">
        <v>84325322</v>
      </c>
      <c r="C1285" s="5">
        <v>42.260530028312253</v>
      </c>
      <c r="D1285">
        <v>19</v>
      </c>
      <c r="E1285" s="65">
        <f>VLOOKUP(B1285,'SKU List'!$A$6:$C$11,3,1)</f>
        <v>35.552999999999997</v>
      </c>
      <c r="F1285" s="140">
        <f t="shared" ref="F1285:F1348" si="20">(C1285-E1285)/E1285</f>
        <v>0.18866284218806448</v>
      </c>
    </row>
    <row r="1286" spans="1:6" ht="15" customHeight="1" x14ac:dyDescent="0.25">
      <c r="A1286" s="22">
        <v>42949</v>
      </c>
      <c r="B1286" s="21" t="s">
        <v>35</v>
      </c>
      <c r="C1286" s="5">
        <v>63.780722217777225</v>
      </c>
      <c r="D1286">
        <v>33</v>
      </c>
      <c r="E1286" s="65">
        <f>VLOOKUP(B1286,'SKU List'!$A$6:$C$11,3,1)</f>
        <v>50.79</v>
      </c>
      <c r="F1286" s="140">
        <f t="shared" si="20"/>
        <v>0.25577322736320585</v>
      </c>
    </row>
    <row r="1287" spans="1:6" ht="15" customHeight="1" x14ac:dyDescent="0.25">
      <c r="A1287" s="22">
        <v>42949</v>
      </c>
      <c r="B1287" s="21" t="s">
        <v>36</v>
      </c>
      <c r="C1287" s="5">
        <v>56.860735636258461</v>
      </c>
      <c r="D1287">
        <v>36</v>
      </c>
      <c r="E1287" s="65">
        <f>VLOOKUP(B1287,'SKU List'!$A$6:$C$11,3,1)</f>
        <v>50.79</v>
      </c>
      <c r="F1287" s="140">
        <f t="shared" si="20"/>
        <v>0.11952619878437609</v>
      </c>
    </row>
    <row r="1288" spans="1:6" x14ac:dyDescent="0.25">
      <c r="A1288" s="22">
        <v>42950</v>
      </c>
      <c r="B1288" s="21" t="s">
        <v>41</v>
      </c>
      <c r="C1288" s="5">
        <v>65.111297442123032</v>
      </c>
      <c r="D1288">
        <v>42</v>
      </c>
      <c r="E1288" s="65">
        <f>VLOOKUP(B1288,'SKU List'!$A$6:$C$11,3,1)</f>
        <v>50.79</v>
      </c>
      <c r="F1288" s="140">
        <f t="shared" si="20"/>
        <v>0.28197081004376912</v>
      </c>
    </row>
    <row r="1289" spans="1:6" ht="15" customHeight="1" x14ac:dyDescent="0.25">
      <c r="A1289" s="22">
        <v>42950</v>
      </c>
      <c r="B1289" s="21" t="s">
        <v>33</v>
      </c>
      <c r="C1289" s="5">
        <v>51.255010374358022</v>
      </c>
      <c r="D1289">
        <v>26</v>
      </c>
      <c r="E1289" s="65">
        <f>VLOOKUP(B1289,'SKU List'!$A$6:$C$11,3,1)</f>
        <v>45.710999999999999</v>
      </c>
      <c r="F1289" s="140">
        <f t="shared" si="20"/>
        <v>0.12128394422257277</v>
      </c>
    </row>
    <row r="1290" spans="1:6" ht="15" customHeight="1" x14ac:dyDescent="0.25">
      <c r="A1290" s="22">
        <v>42950</v>
      </c>
      <c r="B1290" s="21" t="s">
        <v>34</v>
      </c>
      <c r="C1290" s="5">
        <v>51.839641017603626</v>
      </c>
      <c r="D1290">
        <v>36</v>
      </c>
      <c r="E1290" s="65">
        <f>VLOOKUP(B1290,'SKU List'!$A$6:$C$11,3,1)</f>
        <v>40.632000000000005</v>
      </c>
      <c r="F1290" s="140">
        <f t="shared" si="20"/>
        <v>0.27583286615484393</v>
      </c>
    </row>
    <row r="1291" spans="1:6" ht="15" customHeight="1" x14ac:dyDescent="0.25">
      <c r="A1291" s="22">
        <v>42950</v>
      </c>
      <c r="B1291" s="21">
        <v>84325322</v>
      </c>
      <c r="C1291" s="5">
        <v>42.890462075959768</v>
      </c>
      <c r="D1291">
        <v>20</v>
      </c>
      <c r="E1291" s="65">
        <f>VLOOKUP(B1291,'SKU List'!$A$6:$C$11,3,1)</f>
        <v>35.552999999999997</v>
      </c>
      <c r="F1291" s="140">
        <f t="shared" si="20"/>
        <v>0.20638095451747451</v>
      </c>
    </row>
    <row r="1292" spans="1:6" ht="15" customHeight="1" x14ac:dyDescent="0.25">
      <c r="A1292" s="22">
        <v>42950</v>
      </c>
      <c r="B1292" s="21" t="s">
        <v>35</v>
      </c>
      <c r="C1292" s="5">
        <v>61.471716625682866</v>
      </c>
      <c r="D1292">
        <v>33</v>
      </c>
      <c r="E1292" s="65">
        <f>VLOOKUP(B1292,'SKU List'!$A$6:$C$11,3,1)</f>
        <v>50.79</v>
      </c>
      <c r="F1292" s="140">
        <f t="shared" si="20"/>
        <v>0.2103114122008834</v>
      </c>
    </row>
    <row r="1293" spans="1:6" ht="15" customHeight="1" x14ac:dyDescent="0.25">
      <c r="A1293" s="22">
        <v>42950</v>
      </c>
      <c r="B1293" s="21" t="s">
        <v>36</v>
      </c>
      <c r="C1293" s="5">
        <v>64.413621244945517</v>
      </c>
      <c r="D1293">
        <v>34</v>
      </c>
      <c r="E1293" s="65">
        <f>VLOOKUP(B1293,'SKU List'!$A$6:$C$11,3,1)</f>
        <v>50.79</v>
      </c>
      <c r="F1293" s="140">
        <f t="shared" si="20"/>
        <v>0.26823432260180191</v>
      </c>
    </row>
    <row r="1294" spans="1:6" x14ac:dyDescent="0.25">
      <c r="A1294" s="22">
        <v>42951</v>
      </c>
      <c r="B1294" s="21" t="s">
        <v>41</v>
      </c>
      <c r="C1294" s="5">
        <v>62.484279508641976</v>
      </c>
      <c r="D1294">
        <v>44</v>
      </c>
      <c r="E1294" s="65">
        <f>VLOOKUP(B1294,'SKU List'!$A$6:$C$11,3,1)</f>
        <v>50.79</v>
      </c>
      <c r="F1294" s="140">
        <f t="shared" si="20"/>
        <v>0.23024767687816453</v>
      </c>
    </row>
    <row r="1295" spans="1:6" ht="15" customHeight="1" x14ac:dyDescent="0.25">
      <c r="A1295" s="22">
        <v>42951</v>
      </c>
      <c r="B1295" s="21" t="s">
        <v>33</v>
      </c>
      <c r="C1295" s="5">
        <v>52.360799103072587</v>
      </c>
      <c r="D1295">
        <v>32</v>
      </c>
      <c r="E1295" s="65">
        <f>VLOOKUP(B1295,'SKU List'!$A$6:$C$11,3,1)</f>
        <v>45.710999999999999</v>
      </c>
      <c r="F1295" s="140">
        <f t="shared" si="20"/>
        <v>0.14547481138178095</v>
      </c>
    </row>
    <row r="1296" spans="1:6" ht="15" customHeight="1" x14ac:dyDescent="0.25">
      <c r="A1296" s="22">
        <v>42951</v>
      </c>
      <c r="B1296" s="21" t="s">
        <v>34</v>
      </c>
      <c r="C1296" s="5">
        <v>46.516170695071928</v>
      </c>
      <c r="D1296">
        <v>36</v>
      </c>
      <c r="E1296" s="65">
        <f>VLOOKUP(B1296,'SKU List'!$A$6:$C$11,3,1)</f>
        <v>40.632000000000005</v>
      </c>
      <c r="F1296" s="140">
        <f t="shared" si="20"/>
        <v>0.14481617186138812</v>
      </c>
    </row>
    <row r="1297" spans="1:6" ht="15" customHeight="1" x14ac:dyDescent="0.25">
      <c r="A1297" s="22">
        <v>42951</v>
      </c>
      <c r="B1297" s="21">
        <v>84325322</v>
      </c>
      <c r="C1297" s="5">
        <v>43.2350038705777</v>
      </c>
      <c r="D1297">
        <v>19</v>
      </c>
      <c r="E1297" s="65">
        <f>VLOOKUP(B1297,'SKU List'!$A$6:$C$11,3,1)</f>
        <v>35.552999999999997</v>
      </c>
      <c r="F1297" s="140">
        <f t="shared" si="20"/>
        <v>0.21607188902702171</v>
      </c>
    </row>
    <row r="1298" spans="1:6" ht="15" customHeight="1" x14ac:dyDescent="0.25">
      <c r="A1298" s="22">
        <v>42951</v>
      </c>
      <c r="B1298" s="21" t="s">
        <v>35</v>
      </c>
      <c r="C1298" s="5">
        <v>57.370594147137048</v>
      </c>
      <c r="D1298">
        <v>42</v>
      </c>
      <c r="E1298" s="65">
        <f>VLOOKUP(B1298,'SKU List'!$A$6:$C$11,3,1)</f>
        <v>50.79</v>
      </c>
      <c r="F1298" s="140">
        <f t="shared" si="20"/>
        <v>0.12956475973886689</v>
      </c>
    </row>
    <row r="1299" spans="1:6" ht="15" customHeight="1" x14ac:dyDescent="0.25">
      <c r="A1299" s="22">
        <v>42951</v>
      </c>
      <c r="B1299" s="21" t="s">
        <v>36</v>
      </c>
      <c r="C1299" s="5">
        <v>63.252105745668658</v>
      </c>
      <c r="D1299">
        <v>40</v>
      </c>
      <c r="E1299" s="65">
        <f>VLOOKUP(B1299,'SKU List'!$A$6:$C$11,3,1)</f>
        <v>50.79</v>
      </c>
      <c r="F1299" s="140">
        <f t="shared" si="20"/>
        <v>0.24536534250184405</v>
      </c>
    </row>
    <row r="1300" spans="1:6" x14ac:dyDescent="0.25">
      <c r="A1300" s="22">
        <v>42952</v>
      </c>
      <c r="B1300" s="21" t="s">
        <v>41</v>
      </c>
      <c r="C1300" s="5">
        <v>59.75736868386489</v>
      </c>
      <c r="D1300">
        <v>33</v>
      </c>
      <c r="E1300" s="65">
        <f>VLOOKUP(B1300,'SKU List'!$A$6:$C$11,3,1)</f>
        <v>50.79</v>
      </c>
      <c r="F1300" s="140">
        <f t="shared" si="20"/>
        <v>0.17655776105266568</v>
      </c>
    </row>
    <row r="1301" spans="1:6" ht="15" customHeight="1" x14ac:dyDescent="0.25">
      <c r="A1301" s="22">
        <v>42952</v>
      </c>
      <c r="B1301" s="21" t="s">
        <v>33</v>
      </c>
      <c r="C1301" s="5">
        <v>59.247592003530045</v>
      </c>
      <c r="D1301">
        <v>25</v>
      </c>
      <c r="E1301" s="65">
        <f>VLOOKUP(B1301,'SKU List'!$A$6:$C$11,3,1)</f>
        <v>45.710999999999999</v>
      </c>
      <c r="F1301" s="140">
        <f t="shared" si="20"/>
        <v>0.29613423472534067</v>
      </c>
    </row>
    <row r="1302" spans="1:6" ht="15" customHeight="1" x14ac:dyDescent="0.25">
      <c r="A1302" s="22">
        <v>42952</v>
      </c>
      <c r="B1302" s="21" t="s">
        <v>34</v>
      </c>
      <c r="C1302" s="5">
        <v>46.437866513365719</v>
      </c>
      <c r="D1302">
        <v>47</v>
      </c>
      <c r="E1302" s="65">
        <f>VLOOKUP(B1302,'SKU List'!$A$6:$C$11,3,1)</f>
        <v>40.632000000000005</v>
      </c>
      <c r="F1302" s="140">
        <f t="shared" si="20"/>
        <v>0.14288901637541135</v>
      </c>
    </row>
    <row r="1303" spans="1:6" ht="15" customHeight="1" x14ac:dyDescent="0.25">
      <c r="A1303" s="22">
        <v>42952</v>
      </c>
      <c r="B1303" s="21">
        <v>84325322</v>
      </c>
      <c r="C1303" s="5">
        <v>45.892033753154827</v>
      </c>
      <c r="D1303">
        <v>24</v>
      </c>
      <c r="E1303" s="65">
        <f>VLOOKUP(B1303,'SKU List'!$A$6:$C$11,3,1)</f>
        <v>35.552999999999997</v>
      </c>
      <c r="F1303" s="140">
        <f t="shared" si="20"/>
        <v>0.29080622600497369</v>
      </c>
    </row>
    <row r="1304" spans="1:6" ht="15" customHeight="1" x14ac:dyDescent="0.25">
      <c r="A1304" s="22">
        <v>42952</v>
      </c>
      <c r="B1304" s="21" t="s">
        <v>35</v>
      </c>
      <c r="C1304" s="5">
        <v>61.796575099123906</v>
      </c>
      <c r="D1304">
        <v>37</v>
      </c>
      <c r="E1304" s="65">
        <f>VLOOKUP(B1304,'SKU List'!$A$6:$C$11,3,1)</f>
        <v>50.79</v>
      </c>
      <c r="F1304" s="140">
        <f t="shared" si="20"/>
        <v>0.21670752311722596</v>
      </c>
    </row>
    <row r="1305" spans="1:6" ht="15" customHeight="1" x14ac:dyDescent="0.25">
      <c r="A1305" s="22">
        <v>42952</v>
      </c>
      <c r="B1305" s="21" t="s">
        <v>36</v>
      </c>
      <c r="C1305" s="5">
        <v>65.633305059173821</v>
      </c>
      <c r="D1305">
        <v>44</v>
      </c>
      <c r="E1305" s="65">
        <f>VLOOKUP(B1305,'SKU List'!$A$6:$C$11,3,1)</f>
        <v>50.79</v>
      </c>
      <c r="F1305" s="140">
        <f t="shared" si="20"/>
        <v>0.29224857371872065</v>
      </c>
    </row>
    <row r="1306" spans="1:6" x14ac:dyDescent="0.25">
      <c r="A1306" s="22">
        <v>42953</v>
      </c>
      <c r="B1306" s="21" t="s">
        <v>41</v>
      </c>
      <c r="C1306" s="5">
        <v>63.825304868548194</v>
      </c>
      <c r="D1306">
        <v>41</v>
      </c>
      <c r="E1306" s="65">
        <f>VLOOKUP(B1306,'SKU List'!$A$6:$C$11,3,1)</f>
        <v>50.79</v>
      </c>
      <c r="F1306" s="140">
        <f t="shared" si="20"/>
        <v>0.25665101139098634</v>
      </c>
    </row>
    <row r="1307" spans="1:6" ht="15" customHeight="1" x14ac:dyDescent="0.25">
      <c r="A1307" s="22">
        <v>42953</v>
      </c>
      <c r="B1307" s="21" t="s">
        <v>33</v>
      </c>
      <c r="C1307" s="5">
        <v>56.859036958348781</v>
      </c>
      <c r="D1307">
        <v>27</v>
      </c>
      <c r="E1307" s="65">
        <f>VLOOKUP(B1307,'SKU List'!$A$6:$C$11,3,1)</f>
        <v>45.710999999999999</v>
      </c>
      <c r="F1307" s="140">
        <f t="shared" si="20"/>
        <v>0.24388083739906768</v>
      </c>
    </row>
    <row r="1308" spans="1:6" ht="15" customHeight="1" x14ac:dyDescent="0.25">
      <c r="A1308" s="22">
        <v>42953</v>
      </c>
      <c r="B1308" s="21" t="s">
        <v>34</v>
      </c>
      <c r="C1308" s="5">
        <v>46.0394357024933</v>
      </c>
      <c r="D1308">
        <v>43</v>
      </c>
      <c r="E1308" s="65">
        <f>VLOOKUP(B1308,'SKU List'!$A$6:$C$11,3,1)</f>
        <v>40.632000000000005</v>
      </c>
      <c r="F1308" s="140">
        <f t="shared" si="20"/>
        <v>0.13308317834448943</v>
      </c>
    </row>
    <row r="1309" spans="1:6" ht="15" customHeight="1" x14ac:dyDescent="0.25">
      <c r="A1309" s="22">
        <v>42953</v>
      </c>
      <c r="B1309" s="21">
        <v>84325322</v>
      </c>
      <c r="C1309" s="5">
        <v>43.746260235835038</v>
      </c>
      <c r="D1309">
        <v>19</v>
      </c>
      <c r="E1309" s="65">
        <f>VLOOKUP(B1309,'SKU List'!$A$6:$C$11,3,1)</f>
        <v>35.552999999999997</v>
      </c>
      <c r="F1309" s="140">
        <f t="shared" si="20"/>
        <v>0.23045200787092626</v>
      </c>
    </row>
    <row r="1310" spans="1:6" ht="15" customHeight="1" x14ac:dyDescent="0.25">
      <c r="A1310" s="22">
        <v>42953</v>
      </c>
      <c r="B1310" s="21" t="s">
        <v>35</v>
      </c>
      <c r="C1310" s="5">
        <v>59.989356163406406</v>
      </c>
      <c r="D1310">
        <v>35</v>
      </c>
      <c r="E1310" s="65">
        <f>VLOOKUP(B1310,'SKU List'!$A$6:$C$11,3,1)</f>
        <v>50.79</v>
      </c>
      <c r="F1310" s="140">
        <f t="shared" si="20"/>
        <v>0.18112534285108106</v>
      </c>
    </row>
    <row r="1311" spans="1:6" ht="15" customHeight="1" x14ac:dyDescent="0.25">
      <c r="A1311" s="22">
        <v>42953</v>
      </c>
      <c r="B1311" s="21" t="s">
        <v>36</v>
      </c>
      <c r="C1311" s="5">
        <v>63.612442457445411</v>
      </c>
      <c r="D1311">
        <v>38</v>
      </c>
      <c r="E1311" s="65">
        <f>VLOOKUP(B1311,'SKU List'!$A$6:$C$11,3,1)</f>
        <v>50.79</v>
      </c>
      <c r="F1311" s="140">
        <f t="shared" si="20"/>
        <v>0.25245998144212273</v>
      </c>
    </row>
    <row r="1312" spans="1:6" x14ac:dyDescent="0.25">
      <c r="A1312" s="22">
        <v>42954</v>
      </c>
      <c r="B1312" s="21" t="s">
        <v>41</v>
      </c>
      <c r="C1312" s="5">
        <v>65.107336232329743</v>
      </c>
      <c r="D1312">
        <v>35</v>
      </c>
      <c r="E1312" s="65">
        <f>VLOOKUP(B1312,'SKU List'!$A$6:$C$11,3,1)</f>
        <v>50.79</v>
      </c>
      <c r="F1312" s="140">
        <f t="shared" si="20"/>
        <v>0.28189281812029421</v>
      </c>
    </row>
    <row r="1313" spans="1:6" ht="15" customHeight="1" x14ac:dyDescent="0.25">
      <c r="A1313" s="22">
        <v>42954</v>
      </c>
      <c r="B1313" s="21" t="s">
        <v>33</v>
      </c>
      <c r="C1313" s="5">
        <v>58.896488519207516</v>
      </c>
      <c r="D1313">
        <v>27</v>
      </c>
      <c r="E1313" s="65">
        <f>VLOOKUP(B1313,'SKU List'!$A$6:$C$11,3,1)</f>
        <v>45.710999999999999</v>
      </c>
      <c r="F1313" s="140">
        <f t="shared" si="20"/>
        <v>0.28845329393816627</v>
      </c>
    </row>
    <row r="1314" spans="1:6" ht="15" customHeight="1" x14ac:dyDescent="0.25">
      <c r="A1314" s="22">
        <v>42954</v>
      </c>
      <c r="B1314" s="21" t="s">
        <v>34</v>
      </c>
      <c r="C1314" s="5">
        <v>50.057059194350579</v>
      </c>
      <c r="D1314">
        <v>35</v>
      </c>
      <c r="E1314" s="65">
        <f>VLOOKUP(B1314,'SKU List'!$A$6:$C$11,3,1)</f>
        <v>40.632000000000005</v>
      </c>
      <c r="F1314" s="140">
        <f t="shared" si="20"/>
        <v>0.23196148834294578</v>
      </c>
    </row>
    <row r="1315" spans="1:6" ht="15" customHeight="1" x14ac:dyDescent="0.25">
      <c r="A1315" s="22">
        <v>42954</v>
      </c>
      <c r="B1315" s="21">
        <v>84325322</v>
      </c>
      <c r="C1315" s="5">
        <v>45.987107668112898</v>
      </c>
      <c r="D1315">
        <v>20</v>
      </c>
      <c r="E1315" s="65">
        <f>VLOOKUP(B1315,'SKU List'!$A$6:$C$11,3,1)</f>
        <v>35.552999999999997</v>
      </c>
      <c r="F1315" s="140">
        <f t="shared" si="20"/>
        <v>0.29348037206741773</v>
      </c>
    </row>
    <row r="1316" spans="1:6" ht="15" customHeight="1" x14ac:dyDescent="0.25">
      <c r="A1316" s="22">
        <v>42954</v>
      </c>
      <c r="B1316" s="21" t="s">
        <v>35</v>
      </c>
      <c r="C1316" s="5">
        <v>55.924302437007626</v>
      </c>
      <c r="D1316">
        <v>44</v>
      </c>
      <c r="E1316" s="65">
        <f>VLOOKUP(B1316,'SKU List'!$A$6:$C$11,3,1)</f>
        <v>50.79</v>
      </c>
      <c r="F1316" s="140">
        <f t="shared" si="20"/>
        <v>0.10108884498932126</v>
      </c>
    </row>
    <row r="1317" spans="1:6" ht="15" customHeight="1" x14ac:dyDescent="0.25">
      <c r="A1317" s="22">
        <v>42954</v>
      </c>
      <c r="B1317" s="21" t="s">
        <v>36</v>
      </c>
      <c r="C1317" s="5">
        <v>62.804961049952944</v>
      </c>
      <c r="D1317">
        <v>43</v>
      </c>
      <c r="E1317" s="65">
        <f>VLOOKUP(B1317,'SKU List'!$A$6:$C$11,3,1)</f>
        <v>50.79</v>
      </c>
      <c r="F1317" s="140">
        <f t="shared" si="20"/>
        <v>0.23656154853224937</v>
      </c>
    </row>
    <row r="1318" spans="1:6" x14ac:dyDescent="0.25">
      <c r="A1318" s="22">
        <v>42955</v>
      </c>
      <c r="B1318" s="21" t="s">
        <v>41</v>
      </c>
      <c r="C1318" s="5">
        <v>59.557836398177827</v>
      </c>
      <c r="D1318">
        <v>33</v>
      </c>
      <c r="E1318" s="65">
        <f>VLOOKUP(B1318,'SKU List'!$A$6:$C$11,3,1)</f>
        <v>50.79</v>
      </c>
      <c r="F1318" s="140">
        <f t="shared" si="20"/>
        <v>0.1726291868119281</v>
      </c>
    </row>
    <row r="1319" spans="1:6" ht="15" customHeight="1" x14ac:dyDescent="0.25">
      <c r="A1319" s="22">
        <v>42955</v>
      </c>
      <c r="B1319" s="21" t="s">
        <v>33</v>
      </c>
      <c r="C1319" s="5">
        <v>53.811746080236958</v>
      </c>
      <c r="D1319">
        <v>31</v>
      </c>
      <c r="E1319" s="65">
        <f>VLOOKUP(B1319,'SKU List'!$A$6:$C$11,3,1)</f>
        <v>45.710999999999999</v>
      </c>
      <c r="F1319" s="140">
        <f t="shared" si="20"/>
        <v>0.17721655794528582</v>
      </c>
    </row>
    <row r="1320" spans="1:6" ht="15" customHeight="1" x14ac:dyDescent="0.25">
      <c r="A1320" s="22">
        <v>42955</v>
      </c>
      <c r="B1320" s="21" t="s">
        <v>34</v>
      </c>
      <c r="C1320" s="5">
        <v>44.957968526021084</v>
      </c>
      <c r="D1320">
        <v>44</v>
      </c>
      <c r="E1320" s="65">
        <f>VLOOKUP(B1320,'SKU List'!$A$6:$C$11,3,1)</f>
        <v>40.632000000000005</v>
      </c>
      <c r="F1320" s="140">
        <f t="shared" si="20"/>
        <v>0.10646703401311966</v>
      </c>
    </row>
    <row r="1321" spans="1:6" ht="15" customHeight="1" x14ac:dyDescent="0.25">
      <c r="A1321" s="22">
        <v>42955</v>
      </c>
      <c r="B1321" s="21">
        <v>84325322</v>
      </c>
      <c r="C1321" s="5">
        <v>40.884916263644719</v>
      </c>
      <c r="D1321">
        <v>21</v>
      </c>
      <c r="E1321" s="65">
        <f>VLOOKUP(B1321,'SKU List'!$A$6:$C$11,3,1)</f>
        <v>35.552999999999997</v>
      </c>
      <c r="F1321" s="140">
        <f t="shared" si="20"/>
        <v>0.1499709240751757</v>
      </c>
    </row>
    <row r="1322" spans="1:6" ht="15" customHeight="1" x14ac:dyDescent="0.25">
      <c r="A1322" s="22">
        <v>42955</v>
      </c>
      <c r="B1322" s="21" t="s">
        <v>35</v>
      </c>
      <c r="C1322" s="5">
        <v>57.81897403907282</v>
      </c>
      <c r="D1322">
        <v>35</v>
      </c>
      <c r="E1322" s="65">
        <f>VLOOKUP(B1322,'SKU List'!$A$6:$C$11,3,1)</f>
        <v>50.79</v>
      </c>
      <c r="F1322" s="140">
        <f t="shared" si="20"/>
        <v>0.1383928733820205</v>
      </c>
    </row>
    <row r="1323" spans="1:6" ht="15" customHeight="1" x14ac:dyDescent="0.25">
      <c r="A1323" s="22">
        <v>42955</v>
      </c>
      <c r="B1323" s="21" t="s">
        <v>36</v>
      </c>
      <c r="C1323" s="5">
        <v>65.027531311897633</v>
      </c>
      <c r="D1323">
        <v>39</v>
      </c>
      <c r="E1323" s="65">
        <f>VLOOKUP(B1323,'SKU List'!$A$6:$C$11,3,1)</f>
        <v>50.79</v>
      </c>
      <c r="F1323" s="140">
        <f t="shared" si="20"/>
        <v>0.28032154581409008</v>
      </c>
    </row>
    <row r="1324" spans="1:6" x14ac:dyDescent="0.25">
      <c r="A1324" s="22">
        <v>42956</v>
      </c>
      <c r="B1324" s="21" t="s">
        <v>41</v>
      </c>
      <c r="C1324" s="5">
        <v>56.932792061755549</v>
      </c>
      <c r="D1324">
        <v>39</v>
      </c>
      <c r="E1324" s="65">
        <f>VLOOKUP(B1324,'SKU List'!$A$6:$C$11,3,1)</f>
        <v>50.79</v>
      </c>
      <c r="F1324" s="140">
        <f t="shared" si="20"/>
        <v>0.1209449116313359</v>
      </c>
    </row>
    <row r="1325" spans="1:6" ht="15" customHeight="1" x14ac:dyDescent="0.25">
      <c r="A1325" s="22">
        <v>42956</v>
      </c>
      <c r="B1325" s="21" t="s">
        <v>33</v>
      </c>
      <c r="C1325" s="5">
        <v>56.428799025121066</v>
      </c>
      <c r="D1325">
        <v>31</v>
      </c>
      <c r="E1325" s="65">
        <f>VLOOKUP(B1325,'SKU List'!$A$6:$C$11,3,1)</f>
        <v>45.710999999999999</v>
      </c>
      <c r="F1325" s="140">
        <f t="shared" si="20"/>
        <v>0.2344687061127752</v>
      </c>
    </row>
    <row r="1326" spans="1:6" ht="15" customHeight="1" x14ac:dyDescent="0.25">
      <c r="A1326" s="22">
        <v>42956</v>
      </c>
      <c r="B1326" s="21" t="s">
        <v>34</v>
      </c>
      <c r="C1326" s="5">
        <v>49.740026522795354</v>
      </c>
      <c r="D1326">
        <v>39</v>
      </c>
      <c r="E1326" s="65">
        <f>VLOOKUP(B1326,'SKU List'!$A$6:$C$11,3,1)</f>
        <v>40.632000000000005</v>
      </c>
      <c r="F1326" s="140">
        <f t="shared" si="20"/>
        <v>0.22415895163406546</v>
      </c>
    </row>
    <row r="1327" spans="1:6" ht="15" customHeight="1" x14ac:dyDescent="0.25">
      <c r="A1327" s="22">
        <v>42956</v>
      </c>
      <c r="B1327" s="21">
        <v>84325322</v>
      </c>
      <c r="C1327" s="5">
        <v>44.849661486117498</v>
      </c>
      <c r="D1327">
        <v>19</v>
      </c>
      <c r="E1327" s="65">
        <f>VLOOKUP(B1327,'SKU List'!$A$6:$C$11,3,1)</f>
        <v>35.552999999999997</v>
      </c>
      <c r="F1327" s="140">
        <f t="shared" si="20"/>
        <v>0.26148739870383658</v>
      </c>
    </row>
    <row r="1328" spans="1:6" ht="15" customHeight="1" x14ac:dyDescent="0.25">
      <c r="A1328" s="22">
        <v>42956</v>
      </c>
      <c r="B1328" s="21" t="s">
        <v>35</v>
      </c>
      <c r="C1328" s="5">
        <v>58.194959554562772</v>
      </c>
      <c r="D1328">
        <v>35</v>
      </c>
      <c r="E1328" s="65">
        <f>VLOOKUP(B1328,'SKU List'!$A$6:$C$11,3,1)</f>
        <v>50.79</v>
      </c>
      <c r="F1328" s="140">
        <f t="shared" si="20"/>
        <v>0.14579562029066298</v>
      </c>
    </row>
    <row r="1329" spans="1:6" ht="15" customHeight="1" x14ac:dyDescent="0.25">
      <c r="A1329" s="22">
        <v>42956</v>
      </c>
      <c r="B1329" s="21" t="s">
        <v>36</v>
      </c>
      <c r="C1329" s="5">
        <v>61.112208356121108</v>
      </c>
      <c r="D1329">
        <v>43</v>
      </c>
      <c r="E1329" s="65">
        <f>VLOOKUP(B1329,'SKU List'!$A$6:$C$11,3,1)</f>
        <v>50.79</v>
      </c>
      <c r="F1329" s="140">
        <f t="shared" si="20"/>
        <v>0.20323308438907481</v>
      </c>
    </row>
    <row r="1330" spans="1:6" x14ac:dyDescent="0.25">
      <c r="A1330" s="22">
        <v>42957</v>
      </c>
      <c r="B1330" s="21" t="s">
        <v>41</v>
      </c>
      <c r="C1330" s="5">
        <v>58.328487230033879</v>
      </c>
      <c r="D1330">
        <v>41</v>
      </c>
      <c r="E1330" s="65">
        <f>VLOOKUP(B1330,'SKU List'!$A$6:$C$11,3,1)</f>
        <v>50.79</v>
      </c>
      <c r="F1330" s="140">
        <f t="shared" si="20"/>
        <v>0.14842463536195866</v>
      </c>
    </row>
    <row r="1331" spans="1:6" ht="15" customHeight="1" x14ac:dyDescent="0.25">
      <c r="A1331" s="22">
        <v>42957</v>
      </c>
      <c r="B1331" s="21" t="s">
        <v>33</v>
      </c>
      <c r="C1331" s="5">
        <v>56.570361140801324</v>
      </c>
      <c r="D1331">
        <v>33</v>
      </c>
      <c r="E1331" s="65">
        <f>VLOOKUP(B1331,'SKU List'!$A$6:$C$11,3,1)</f>
        <v>45.710999999999999</v>
      </c>
      <c r="F1331" s="140">
        <f t="shared" si="20"/>
        <v>0.23756559998252777</v>
      </c>
    </row>
    <row r="1332" spans="1:6" ht="15" customHeight="1" x14ac:dyDescent="0.25">
      <c r="A1332" s="22">
        <v>42957</v>
      </c>
      <c r="B1332" s="21" t="s">
        <v>34</v>
      </c>
      <c r="C1332" s="5">
        <v>51.183370723511075</v>
      </c>
      <c r="D1332">
        <v>45</v>
      </c>
      <c r="E1332" s="65">
        <f>VLOOKUP(B1332,'SKU List'!$A$6:$C$11,3,1)</f>
        <v>40.632000000000005</v>
      </c>
      <c r="F1332" s="140">
        <f t="shared" si="20"/>
        <v>0.25968130349259372</v>
      </c>
    </row>
    <row r="1333" spans="1:6" ht="15" customHeight="1" x14ac:dyDescent="0.25">
      <c r="A1333" s="22">
        <v>42957</v>
      </c>
      <c r="B1333" s="21">
        <v>84325322</v>
      </c>
      <c r="C1333" s="5">
        <v>44.71078600553875</v>
      </c>
      <c r="D1333">
        <v>21</v>
      </c>
      <c r="E1333" s="65">
        <f>VLOOKUP(B1333,'SKU List'!$A$6:$C$11,3,1)</f>
        <v>35.552999999999997</v>
      </c>
      <c r="F1333" s="140">
        <f t="shared" si="20"/>
        <v>0.25758124505776597</v>
      </c>
    </row>
    <row r="1334" spans="1:6" ht="15" customHeight="1" x14ac:dyDescent="0.25">
      <c r="A1334" s="22">
        <v>42957</v>
      </c>
      <c r="B1334" s="21" t="s">
        <v>35</v>
      </c>
      <c r="C1334" s="5">
        <v>62.457592903635764</v>
      </c>
      <c r="D1334">
        <v>38</v>
      </c>
      <c r="E1334" s="65">
        <f>VLOOKUP(B1334,'SKU List'!$A$6:$C$11,3,1)</f>
        <v>50.79</v>
      </c>
      <c r="F1334" s="140">
        <f t="shared" si="20"/>
        <v>0.22972224657680182</v>
      </c>
    </row>
    <row r="1335" spans="1:6" ht="15" customHeight="1" x14ac:dyDescent="0.25">
      <c r="A1335" s="22">
        <v>42957</v>
      </c>
      <c r="B1335" s="21" t="s">
        <v>36</v>
      </c>
      <c r="C1335" s="5">
        <v>59.900646270349412</v>
      </c>
      <c r="D1335">
        <v>35</v>
      </c>
      <c r="E1335" s="65">
        <f>VLOOKUP(B1335,'SKU List'!$A$6:$C$11,3,1)</f>
        <v>50.79</v>
      </c>
      <c r="F1335" s="140">
        <f t="shared" si="20"/>
        <v>0.17937874129453463</v>
      </c>
    </row>
    <row r="1336" spans="1:6" x14ac:dyDescent="0.25">
      <c r="A1336" s="22">
        <v>42958</v>
      </c>
      <c r="B1336" s="21" t="s">
        <v>41</v>
      </c>
      <c r="C1336" s="5">
        <v>56.44926795935028</v>
      </c>
      <c r="D1336">
        <v>33</v>
      </c>
      <c r="E1336" s="65">
        <f>VLOOKUP(B1336,'SKU List'!$A$6:$C$11,3,1)</f>
        <v>50.79</v>
      </c>
      <c r="F1336" s="140">
        <f t="shared" si="20"/>
        <v>0.11142484661055879</v>
      </c>
    </row>
    <row r="1337" spans="1:6" ht="15" customHeight="1" x14ac:dyDescent="0.25">
      <c r="A1337" s="22">
        <v>42958</v>
      </c>
      <c r="B1337" s="21" t="s">
        <v>33</v>
      </c>
      <c r="C1337" s="5">
        <v>50.867767351053566</v>
      </c>
      <c r="D1337">
        <v>29</v>
      </c>
      <c r="E1337" s="65">
        <f>VLOOKUP(B1337,'SKU List'!$A$6:$C$11,3,1)</f>
        <v>45.710999999999999</v>
      </c>
      <c r="F1337" s="140">
        <f t="shared" si="20"/>
        <v>0.11281239419512956</v>
      </c>
    </row>
    <row r="1338" spans="1:6" ht="15" customHeight="1" x14ac:dyDescent="0.25">
      <c r="A1338" s="22">
        <v>42958</v>
      </c>
      <c r="B1338" s="21" t="s">
        <v>34</v>
      </c>
      <c r="C1338" s="5">
        <v>51.039749097846752</v>
      </c>
      <c r="D1338">
        <v>37</v>
      </c>
      <c r="E1338" s="65">
        <f>VLOOKUP(B1338,'SKU List'!$A$6:$C$11,3,1)</f>
        <v>40.632000000000005</v>
      </c>
      <c r="F1338" s="140">
        <f t="shared" si="20"/>
        <v>0.25614661099248731</v>
      </c>
    </row>
    <row r="1339" spans="1:6" ht="15" customHeight="1" x14ac:dyDescent="0.25">
      <c r="A1339" s="22">
        <v>42958</v>
      </c>
      <c r="B1339" s="21">
        <v>84325322</v>
      </c>
      <c r="C1339" s="5">
        <v>45.208141193582073</v>
      </c>
      <c r="D1339">
        <v>21</v>
      </c>
      <c r="E1339" s="65">
        <f>VLOOKUP(B1339,'SKU List'!$A$6:$C$11,3,1)</f>
        <v>35.552999999999997</v>
      </c>
      <c r="F1339" s="140">
        <f t="shared" si="20"/>
        <v>0.2715703651894939</v>
      </c>
    </row>
    <row r="1340" spans="1:6" ht="15" customHeight="1" x14ac:dyDescent="0.25">
      <c r="A1340" s="22">
        <v>42958</v>
      </c>
      <c r="B1340" s="21" t="s">
        <v>35</v>
      </c>
      <c r="C1340" s="5">
        <v>65.138232532757613</v>
      </c>
      <c r="D1340">
        <v>36</v>
      </c>
      <c r="E1340" s="65">
        <f>VLOOKUP(B1340,'SKU List'!$A$6:$C$11,3,1)</f>
        <v>50.79</v>
      </c>
      <c r="F1340" s="140">
        <f t="shared" si="20"/>
        <v>0.28250113275758248</v>
      </c>
    </row>
    <row r="1341" spans="1:6" ht="15" customHeight="1" x14ac:dyDescent="0.25">
      <c r="A1341" s="22">
        <v>42958</v>
      </c>
      <c r="B1341" s="21" t="s">
        <v>36</v>
      </c>
      <c r="C1341" s="5">
        <v>63.440020676977845</v>
      </c>
      <c r="D1341">
        <v>39</v>
      </c>
      <c r="E1341" s="65">
        <f>VLOOKUP(B1341,'SKU List'!$A$6:$C$11,3,1)</f>
        <v>50.79</v>
      </c>
      <c r="F1341" s="140">
        <f t="shared" si="20"/>
        <v>0.24906518363807534</v>
      </c>
    </row>
    <row r="1342" spans="1:6" x14ac:dyDescent="0.25">
      <c r="A1342" s="22">
        <v>42959</v>
      </c>
      <c r="B1342" s="21" t="s">
        <v>41</v>
      </c>
      <c r="C1342" s="5">
        <v>56.793967227453685</v>
      </c>
      <c r="D1342">
        <v>41</v>
      </c>
      <c r="E1342" s="65">
        <f>VLOOKUP(B1342,'SKU List'!$A$6:$C$11,3,1)</f>
        <v>50.79</v>
      </c>
      <c r="F1342" s="140">
        <f t="shared" si="20"/>
        <v>0.11821160124933423</v>
      </c>
    </row>
    <row r="1343" spans="1:6" ht="15" customHeight="1" x14ac:dyDescent="0.25">
      <c r="A1343" s="22">
        <v>42959</v>
      </c>
      <c r="B1343" s="21" t="s">
        <v>33</v>
      </c>
      <c r="C1343" s="5">
        <v>57.607183316874682</v>
      </c>
      <c r="D1343">
        <v>26</v>
      </c>
      <c r="E1343" s="65">
        <f>VLOOKUP(B1343,'SKU List'!$A$6:$C$11,3,1)</f>
        <v>45.710999999999999</v>
      </c>
      <c r="F1343" s="140">
        <f t="shared" si="20"/>
        <v>0.2602477153611753</v>
      </c>
    </row>
    <row r="1344" spans="1:6" ht="15" customHeight="1" x14ac:dyDescent="0.25">
      <c r="A1344" s="22">
        <v>42959</v>
      </c>
      <c r="B1344" s="21" t="s">
        <v>34</v>
      </c>
      <c r="C1344" s="5">
        <v>51.579038982896542</v>
      </c>
      <c r="D1344">
        <v>47</v>
      </c>
      <c r="E1344" s="65">
        <f>VLOOKUP(B1344,'SKU List'!$A$6:$C$11,3,1)</f>
        <v>40.632000000000005</v>
      </c>
      <c r="F1344" s="140">
        <f t="shared" si="20"/>
        <v>0.26941915197126737</v>
      </c>
    </row>
    <row r="1345" spans="1:6" ht="15" customHeight="1" x14ac:dyDescent="0.25">
      <c r="A1345" s="22">
        <v>42959</v>
      </c>
      <c r="B1345" s="21">
        <v>84325322</v>
      </c>
      <c r="C1345" s="5">
        <v>42.408662253421625</v>
      </c>
      <c r="D1345">
        <v>22</v>
      </c>
      <c r="E1345" s="65">
        <f>VLOOKUP(B1345,'SKU List'!$A$6:$C$11,3,1)</f>
        <v>35.552999999999997</v>
      </c>
      <c r="F1345" s="140">
        <f t="shared" si="20"/>
        <v>0.19282936048776833</v>
      </c>
    </row>
    <row r="1346" spans="1:6" ht="15" customHeight="1" x14ac:dyDescent="0.25">
      <c r="A1346" s="22">
        <v>42959</v>
      </c>
      <c r="B1346" s="21" t="s">
        <v>35</v>
      </c>
      <c r="C1346" s="5">
        <v>58.085979183195967</v>
      </c>
      <c r="D1346">
        <v>33</v>
      </c>
      <c r="E1346" s="65">
        <f>VLOOKUP(B1346,'SKU List'!$A$6:$C$11,3,1)</f>
        <v>50.79</v>
      </c>
      <c r="F1346" s="140">
        <f t="shared" si="20"/>
        <v>0.14364991500681173</v>
      </c>
    </row>
    <row r="1347" spans="1:6" ht="15" customHeight="1" x14ac:dyDescent="0.25">
      <c r="A1347" s="22">
        <v>42959</v>
      </c>
      <c r="B1347" s="21" t="s">
        <v>36</v>
      </c>
      <c r="C1347" s="5">
        <v>56.380004610758405</v>
      </c>
      <c r="D1347">
        <v>36</v>
      </c>
      <c r="E1347" s="65">
        <f>VLOOKUP(B1347,'SKU List'!$A$6:$C$11,3,1)</f>
        <v>50.79</v>
      </c>
      <c r="F1347" s="140">
        <f t="shared" si="20"/>
        <v>0.1100611264177674</v>
      </c>
    </row>
    <row r="1348" spans="1:6" x14ac:dyDescent="0.25">
      <c r="A1348" s="22">
        <v>42960</v>
      </c>
      <c r="B1348" s="21" t="s">
        <v>41</v>
      </c>
      <c r="C1348" s="5">
        <v>63.200802839408617</v>
      </c>
      <c r="D1348">
        <v>33</v>
      </c>
      <c r="E1348" s="65">
        <f>VLOOKUP(B1348,'SKU List'!$A$6:$C$11,3,1)</f>
        <v>50.79</v>
      </c>
      <c r="F1348" s="140">
        <f t="shared" si="20"/>
        <v>0.24435524393401492</v>
      </c>
    </row>
    <row r="1349" spans="1:6" ht="15" customHeight="1" x14ac:dyDescent="0.25">
      <c r="A1349" s="22">
        <v>42960</v>
      </c>
      <c r="B1349" s="21" t="s">
        <v>33</v>
      </c>
      <c r="C1349" s="5">
        <v>53.04918192643764</v>
      </c>
      <c r="D1349">
        <v>31</v>
      </c>
      <c r="E1349" s="65">
        <f>VLOOKUP(B1349,'SKU List'!$A$6:$C$11,3,1)</f>
        <v>45.710999999999999</v>
      </c>
      <c r="F1349" s="140">
        <f t="shared" ref="F1349:F1412" si="21">(C1349-E1349)/E1349</f>
        <v>0.16053426804133888</v>
      </c>
    </row>
    <row r="1350" spans="1:6" ht="15" customHeight="1" x14ac:dyDescent="0.25">
      <c r="A1350" s="22">
        <v>42960</v>
      </c>
      <c r="B1350" s="21" t="s">
        <v>34</v>
      </c>
      <c r="C1350" s="5">
        <v>51.294159286894484</v>
      </c>
      <c r="D1350">
        <v>39</v>
      </c>
      <c r="E1350" s="65">
        <f>VLOOKUP(B1350,'SKU List'!$A$6:$C$11,3,1)</f>
        <v>40.632000000000005</v>
      </c>
      <c r="F1350" s="140">
        <f t="shared" si="21"/>
        <v>0.26240793677137425</v>
      </c>
    </row>
    <row r="1351" spans="1:6" ht="15" customHeight="1" x14ac:dyDescent="0.25">
      <c r="A1351" s="22">
        <v>42960</v>
      </c>
      <c r="B1351" s="21">
        <v>84325322</v>
      </c>
      <c r="C1351" s="5">
        <v>40.758762560945094</v>
      </c>
      <c r="D1351">
        <v>24</v>
      </c>
      <c r="E1351" s="65">
        <f>VLOOKUP(B1351,'SKU List'!$A$6:$C$11,3,1)</f>
        <v>35.552999999999997</v>
      </c>
      <c r="F1351" s="140">
        <f t="shared" si="21"/>
        <v>0.14642259615067918</v>
      </c>
    </row>
    <row r="1352" spans="1:6" ht="15" customHeight="1" x14ac:dyDescent="0.25">
      <c r="A1352" s="22">
        <v>42960</v>
      </c>
      <c r="B1352" s="21" t="s">
        <v>35</v>
      </c>
      <c r="C1352" s="5">
        <v>55.871493180151738</v>
      </c>
      <c r="D1352">
        <v>44</v>
      </c>
      <c r="E1352" s="65">
        <f>VLOOKUP(B1352,'SKU List'!$A$6:$C$11,3,1)</f>
        <v>50.79</v>
      </c>
      <c r="F1352" s="140">
        <f t="shared" si="21"/>
        <v>0.10004908801243825</v>
      </c>
    </row>
    <row r="1353" spans="1:6" ht="15" customHeight="1" x14ac:dyDescent="0.25">
      <c r="A1353" s="22">
        <v>42960</v>
      </c>
      <c r="B1353" s="21" t="s">
        <v>36</v>
      </c>
      <c r="C1353" s="5">
        <v>64.961993017789965</v>
      </c>
      <c r="D1353">
        <v>36</v>
      </c>
      <c r="E1353" s="65">
        <f>VLOOKUP(B1353,'SKU List'!$A$6:$C$11,3,1)</f>
        <v>50.79</v>
      </c>
      <c r="F1353" s="140">
        <f t="shared" si="21"/>
        <v>0.27903116790293298</v>
      </c>
    </row>
    <row r="1354" spans="1:6" x14ac:dyDescent="0.25">
      <c r="A1354" s="22">
        <v>42961</v>
      </c>
      <c r="B1354" s="21" t="s">
        <v>41</v>
      </c>
      <c r="C1354" s="5">
        <v>58.695910053847363</v>
      </c>
      <c r="D1354">
        <v>43</v>
      </c>
      <c r="E1354" s="65">
        <f>VLOOKUP(B1354,'SKU List'!$A$6:$C$11,3,1)</f>
        <v>50.79</v>
      </c>
      <c r="F1354" s="140">
        <f t="shared" si="21"/>
        <v>0.15565879216080655</v>
      </c>
    </row>
    <row r="1355" spans="1:6" ht="15" customHeight="1" x14ac:dyDescent="0.25">
      <c r="A1355" s="22">
        <v>42961</v>
      </c>
      <c r="B1355" s="21" t="s">
        <v>33</v>
      </c>
      <c r="C1355" s="5">
        <v>54.677877607195008</v>
      </c>
      <c r="D1355">
        <v>30</v>
      </c>
      <c r="E1355" s="65">
        <f>VLOOKUP(B1355,'SKU List'!$A$6:$C$11,3,1)</f>
        <v>45.710999999999999</v>
      </c>
      <c r="F1355" s="140">
        <f t="shared" si="21"/>
        <v>0.19616454698420532</v>
      </c>
    </row>
    <row r="1356" spans="1:6" ht="15" customHeight="1" x14ac:dyDescent="0.25">
      <c r="A1356" s="22">
        <v>42961</v>
      </c>
      <c r="B1356" s="21" t="s">
        <v>34</v>
      </c>
      <c r="C1356" s="5">
        <v>51.202744977996581</v>
      </c>
      <c r="D1356">
        <v>35</v>
      </c>
      <c r="E1356" s="65">
        <f>VLOOKUP(B1356,'SKU List'!$A$6:$C$11,3,1)</f>
        <v>40.632000000000005</v>
      </c>
      <c r="F1356" s="140">
        <f t="shared" si="21"/>
        <v>0.26015812605819488</v>
      </c>
    </row>
    <row r="1357" spans="1:6" ht="15" customHeight="1" x14ac:dyDescent="0.25">
      <c r="A1357" s="22">
        <v>42961</v>
      </c>
      <c r="B1357" s="21">
        <v>84325322</v>
      </c>
      <c r="C1357" s="5">
        <v>44.015056415429491</v>
      </c>
      <c r="D1357">
        <v>18</v>
      </c>
      <c r="E1357" s="65">
        <f>VLOOKUP(B1357,'SKU List'!$A$6:$C$11,3,1)</f>
        <v>35.552999999999997</v>
      </c>
      <c r="F1357" s="140">
        <f t="shared" si="21"/>
        <v>0.23801244382835471</v>
      </c>
    </row>
    <row r="1358" spans="1:6" ht="15" customHeight="1" x14ac:dyDescent="0.25">
      <c r="A1358" s="22">
        <v>42961</v>
      </c>
      <c r="B1358" s="21" t="s">
        <v>35</v>
      </c>
      <c r="C1358" s="5">
        <v>57.405304716959456</v>
      </c>
      <c r="D1358">
        <v>33</v>
      </c>
      <c r="E1358" s="65">
        <f>VLOOKUP(B1358,'SKU List'!$A$6:$C$11,3,1)</f>
        <v>50.79</v>
      </c>
      <c r="F1358" s="140">
        <f t="shared" si="21"/>
        <v>0.13024817320258825</v>
      </c>
    </row>
    <row r="1359" spans="1:6" ht="15" customHeight="1" x14ac:dyDescent="0.25">
      <c r="A1359" s="22">
        <v>42961</v>
      </c>
      <c r="B1359" s="21" t="s">
        <v>36</v>
      </c>
      <c r="C1359" s="5">
        <v>58.34250030547544</v>
      </c>
      <c r="D1359">
        <v>35</v>
      </c>
      <c r="E1359" s="65">
        <f>VLOOKUP(B1359,'SKU List'!$A$6:$C$11,3,1)</f>
        <v>50.79</v>
      </c>
      <c r="F1359" s="140">
        <f t="shared" si="21"/>
        <v>0.14870053761518884</v>
      </c>
    </row>
    <row r="1360" spans="1:6" x14ac:dyDescent="0.25">
      <c r="A1360" s="22">
        <v>42962</v>
      </c>
      <c r="B1360" s="21" t="s">
        <v>41</v>
      </c>
      <c r="C1360" s="5">
        <v>63.327741502005139</v>
      </c>
      <c r="D1360">
        <v>39</v>
      </c>
      <c r="E1360" s="65">
        <f>VLOOKUP(B1360,'SKU List'!$A$6:$C$11,3,1)</f>
        <v>50.79</v>
      </c>
      <c r="F1360" s="140">
        <f t="shared" si="21"/>
        <v>0.24685452848996142</v>
      </c>
    </row>
    <row r="1361" spans="1:6" ht="15" customHeight="1" x14ac:dyDescent="0.25">
      <c r="A1361" s="22">
        <v>42962</v>
      </c>
      <c r="B1361" s="21" t="s">
        <v>33</v>
      </c>
      <c r="C1361" s="5">
        <v>51.44478234972059</v>
      </c>
      <c r="D1361">
        <v>26</v>
      </c>
      <c r="E1361" s="65">
        <f>VLOOKUP(B1361,'SKU List'!$A$6:$C$11,3,1)</f>
        <v>45.710999999999999</v>
      </c>
      <c r="F1361" s="140">
        <f t="shared" si="21"/>
        <v>0.12543550457702943</v>
      </c>
    </row>
    <row r="1362" spans="1:6" ht="15" customHeight="1" x14ac:dyDescent="0.25">
      <c r="A1362" s="22">
        <v>42962</v>
      </c>
      <c r="B1362" s="21" t="s">
        <v>34</v>
      </c>
      <c r="C1362" s="5">
        <v>52.165293419096592</v>
      </c>
      <c r="D1362">
        <v>40</v>
      </c>
      <c r="E1362" s="65">
        <f>VLOOKUP(B1362,'SKU List'!$A$6:$C$11,3,1)</f>
        <v>40.632000000000005</v>
      </c>
      <c r="F1362" s="140">
        <f t="shared" si="21"/>
        <v>0.28384754427782499</v>
      </c>
    </row>
    <row r="1363" spans="1:6" ht="15" customHeight="1" x14ac:dyDescent="0.25">
      <c r="A1363" s="22">
        <v>42962</v>
      </c>
      <c r="B1363" s="21">
        <v>84325322</v>
      </c>
      <c r="C1363" s="5">
        <v>43.742898709261183</v>
      </c>
      <c r="D1363">
        <v>24</v>
      </c>
      <c r="E1363" s="65">
        <f>VLOOKUP(B1363,'SKU List'!$A$6:$C$11,3,1)</f>
        <v>35.552999999999997</v>
      </c>
      <c r="F1363" s="140">
        <f t="shared" si="21"/>
        <v>0.23035745814027472</v>
      </c>
    </row>
    <row r="1364" spans="1:6" ht="15" customHeight="1" x14ac:dyDescent="0.25">
      <c r="A1364" s="22">
        <v>42962</v>
      </c>
      <c r="B1364" s="21" t="s">
        <v>35</v>
      </c>
      <c r="C1364" s="5">
        <v>57.084719332216082</v>
      </c>
      <c r="D1364">
        <v>35</v>
      </c>
      <c r="E1364" s="65">
        <f>VLOOKUP(B1364,'SKU List'!$A$6:$C$11,3,1)</f>
        <v>50.79</v>
      </c>
      <c r="F1364" s="140">
        <f t="shared" si="21"/>
        <v>0.12393619476700302</v>
      </c>
    </row>
    <row r="1365" spans="1:6" ht="15" customHeight="1" x14ac:dyDescent="0.25">
      <c r="A1365" s="22">
        <v>42962</v>
      </c>
      <c r="B1365" s="21" t="s">
        <v>36</v>
      </c>
      <c r="C1365" s="5">
        <v>57.0447962183299</v>
      </c>
      <c r="D1365">
        <v>40</v>
      </c>
      <c r="E1365" s="65">
        <f>VLOOKUP(B1365,'SKU List'!$A$6:$C$11,3,1)</f>
        <v>50.79</v>
      </c>
      <c r="F1365" s="140">
        <f t="shared" si="21"/>
        <v>0.12315015196554245</v>
      </c>
    </row>
    <row r="1366" spans="1:6" x14ac:dyDescent="0.25">
      <c r="A1366" s="22">
        <v>42963</v>
      </c>
      <c r="B1366" s="21" t="s">
        <v>41</v>
      </c>
      <c r="C1366" s="5">
        <v>61.980284706222143</v>
      </c>
      <c r="D1366">
        <v>34</v>
      </c>
      <c r="E1366" s="65">
        <f>VLOOKUP(B1366,'SKU List'!$A$6:$C$11,3,1)</f>
        <v>50.79</v>
      </c>
      <c r="F1366" s="140">
        <f t="shared" si="21"/>
        <v>0.22032456598192843</v>
      </c>
    </row>
    <row r="1367" spans="1:6" ht="15" customHeight="1" x14ac:dyDescent="0.25">
      <c r="A1367" s="22">
        <v>42963</v>
      </c>
      <c r="B1367" s="21" t="s">
        <v>33</v>
      </c>
      <c r="C1367" s="5">
        <v>55.992044555268137</v>
      </c>
      <c r="D1367">
        <v>30</v>
      </c>
      <c r="E1367" s="65">
        <f>VLOOKUP(B1367,'SKU List'!$A$6:$C$11,3,1)</f>
        <v>45.710999999999999</v>
      </c>
      <c r="F1367" s="140">
        <f t="shared" si="21"/>
        <v>0.2249140153413432</v>
      </c>
    </row>
    <row r="1368" spans="1:6" ht="15" customHeight="1" x14ac:dyDescent="0.25">
      <c r="A1368" s="22">
        <v>42963</v>
      </c>
      <c r="B1368" s="21" t="s">
        <v>34</v>
      </c>
      <c r="C1368" s="5">
        <v>51.777871645942142</v>
      </c>
      <c r="D1368">
        <v>44</v>
      </c>
      <c r="E1368" s="65">
        <f>VLOOKUP(B1368,'SKU List'!$A$6:$C$11,3,1)</f>
        <v>40.632000000000005</v>
      </c>
      <c r="F1368" s="140">
        <f t="shared" si="21"/>
        <v>0.27431265125866644</v>
      </c>
    </row>
    <row r="1369" spans="1:6" ht="15" customHeight="1" x14ac:dyDescent="0.25">
      <c r="A1369" s="22">
        <v>42963</v>
      </c>
      <c r="B1369" s="21">
        <v>84325322</v>
      </c>
      <c r="C1369" s="5">
        <v>43.634722988229065</v>
      </c>
      <c r="D1369">
        <v>22</v>
      </c>
      <c r="E1369" s="65">
        <f>VLOOKUP(B1369,'SKU List'!$A$6:$C$11,3,1)</f>
        <v>35.552999999999997</v>
      </c>
      <c r="F1369" s="140">
        <f t="shared" si="21"/>
        <v>0.22731479729499812</v>
      </c>
    </row>
    <row r="1370" spans="1:6" ht="15" customHeight="1" x14ac:dyDescent="0.25">
      <c r="A1370" s="22">
        <v>42963</v>
      </c>
      <c r="B1370" s="21" t="s">
        <v>35</v>
      </c>
      <c r="C1370" s="5">
        <v>63.441629484304386</v>
      </c>
      <c r="D1370">
        <v>43</v>
      </c>
      <c r="E1370" s="65">
        <f>VLOOKUP(B1370,'SKU List'!$A$6:$C$11,3,1)</f>
        <v>50.79</v>
      </c>
      <c r="F1370" s="140">
        <f t="shared" si="21"/>
        <v>0.24909685930900546</v>
      </c>
    </row>
    <row r="1371" spans="1:6" ht="15" customHeight="1" x14ac:dyDescent="0.25">
      <c r="A1371" s="22">
        <v>42963</v>
      </c>
      <c r="B1371" s="21" t="s">
        <v>36</v>
      </c>
      <c r="C1371" s="5">
        <v>57.959577869334289</v>
      </c>
      <c r="D1371">
        <v>41</v>
      </c>
      <c r="E1371" s="65">
        <f>VLOOKUP(B1371,'SKU List'!$A$6:$C$11,3,1)</f>
        <v>50.79</v>
      </c>
      <c r="F1371" s="140">
        <f t="shared" si="21"/>
        <v>0.14116121026450659</v>
      </c>
    </row>
    <row r="1372" spans="1:6" x14ac:dyDescent="0.25">
      <c r="A1372" s="22">
        <v>42964</v>
      </c>
      <c r="B1372" s="21" t="s">
        <v>41</v>
      </c>
      <c r="C1372" s="5">
        <v>58.428293888863188</v>
      </c>
      <c r="D1372">
        <v>36</v>
      </c>
      <c r="E1372" s="65">
        <f>VLOOKUP(B1372,'SKU List'!$A$6:$C$11,3,1)</f>
        <v>50.79</v>
      </c>
      <c r="F1372" s="140">
        <f t="shared" si="21"/>
        <v>0.15038972019813326</v>
      </c>
    </row>
    <row r="1373" spans="1:6" ht="15" customHeight="1" x14ac:dyDescent="0.25">
      <c r="A1373" s="22">
        <v>42964</v>
      </c>
      <c r="B1373" s="21" t="s">
        <v>33</v>
      </c>
      <c r="C1373" s="5">
        <v>51.056455851117015</v>
      </c>
      <c r="D1373">
        <v>32</v>
      </c>
      <c r="E1373" s="65">
        <f>VLOOKUP(B1373,'SKU List'!$A$6:$C$11,3,1)</f>
        <v>45.710999999999999</v>
      </c>
      <c r="F1373" s="140">
        <f t="shared" si="21"/>
        <v>0.11694025182378456</v>
      </c>
    </row>
    <row r="1374" spans="1:6" ht="15" customHeight="1" x14ac:dyDescent="0.25">
      <c r="A1374" s="22">
        <v>42964</v>
      </c>
      <c r="B1374" s="21" t="s">
        <v>34</v>
      </c>
      <c r="C1374" s="5">
        <v>49.587733269299065</v>
      </c>
      <c r="D1374">
        <v>36</v>
      </c>
      <c r="E1374" s="65">
        <f>VLOOKUP(B1374,'SKU List'!$A$6:$C$11,3,1)</f>
        <v>40.632000000000005</v>
      </c>
      <c r="F1374" s="140">
        <f t="shared" si="21"/>
        <v>0.22041084045331411</v>
      </c>
    </row>
    <row r="1375" spans="1:6" ht="15" customHeight="1" x14ac:dyDescent="0.25">
      <c r="A1375" s="22">
        <v>42964</v>
      </c>
      <c r="B1375" s="21">
        <v>84325322</v>
      </c>
      <c r="C1375" s="5">
        <v>43.461216944798302</v>
      </c>
      <c r="D1375">
        <v>19</v>
      </c>
      <c r="E1375" s="65">
        <f>VLOOKUP(B1375,'SKU List'!$A$6:$C$11,3,1)</f>
        <v>35.552999999999997</v>
      </c>
      <c r="F1375" s="140">
        <f t="shared" si="21"/>
        <v>0.22243458905854091</v>
      </c>
    </row>
    <row r="1376" spans="1:6" ht="15" customHeight="1" x14ac:dyDescent="0.25">
      <c r="A1376" s="22">
        <v>42964</v>
      </c>
      <c r="B1376" s="21" t="s">
        <v>35</v>
      </c>
      <c r="C1376" s="5">
        <v>55.966274927234991</v>
      </c>
      <c r="D1376">
        <v>38</v>
      </c>
      <c r="E1376" s="65">
        <f>VLOOKUP(B1376,'SKU List'!$A$6:$C$11,3,1)</f>
        <v>50.79</v>
      </c>
      <c r="F1376" s="140">
        <f t="shared" si="21"/>
        <v>0.10191523778765489</v>
      </c>
    </row>
    <row r="1377" spans="1:6" ht="15" customHeight="1" x14ac:dyDescent="0.25">
      <c r="A1377" s="22">
        <v>42964</v>
      </c>
      <c r="B1377" s="21" t="s">
        <v>36</v>
      </c>
      <c r="C1377" s="5">
        <v>56.63702659836018</v>
      </c>
      <c r="D1377">
        <v>36</v>
      </c>
      <c r="E1377" s="65">
        <f>VLOOKUP(B1377,'SKU List'!$A$6:$C$11,3,1)</f>
        <v>50.79</v>
      </c>
      <c r="F1377" s="140">
        <f t="shared" si="21"/>
        <v>0.11512161052097225</v>
      </c>
    </row>
    <row r="1378" spans="1:6" x14ac:dyDescent="0.25">
      <c r="A1378" s="22">
        <v>42965</v>
      </c>
      <c r="B1378" s="21" t="s">
        <v>41</v>
      </c>
      <c r="C1378" s="5">
        <v>61.891139448746529</v>
      </c>
      <c r="D1378">
        <v>42</v>
      </c>
      <c r="E1378" s="65">
        <f>VLOOKUP(B1378,'SKU List'!$A$6:$C$11,3,1)</f>
        <v>50.79</v>
      </c>
      <c r="F1378" s="140">
        <f t="shared" si="21"/>
        <v>0.21856939257228844</v>
      </c>
    </row>
    <row r="1379" spans="1:6" ht="15" customHeight="1" x14ac:dyDescent="0.25">
      <c r="A1379" s="22">
        <v>42965</v>
      </c>
      <c r="B1379" s="21" t="s">
        <v>33</v>
      </c>
      <c r="C1379" s="5">
        <v>53.405049527214452</v>
      </c>
      <c r="D1379">
        <v>28</v>
      </c>
      <c r="E1379" s="65">
        <f>VLOOKUP(B1379,'SKU List'!$A$6:$C$11,3,1)</f>
        <v>45.710999999999999</v>
      </c>
      <c r="F1379" s="140">
        <f t="shared" si="21"/>
        <v>0.16831943136694566</v>
      </c>
    </row>
    <row r="1380" spans="1:6" ht="15" customHeight="1" x14ac:dyDescent="0.25">
      <c r="A1380" s="22">
        <v>42965</v>
      </c>
      <c r="B1380" s="21" t="s">
        <v>34</v>
      </c>
      <c r="C1380" s="5">
        <v>49.142560886515582</v>
      </c>
      <c r="D1380">
        <v>37</v>
      </c>
      <c r="E1380" s="65">
        <f>VLOOKUP(B1380,'SKU List'!$A$6:$C$11,3,1)</f>
        <v>40.632000000000005</v>
      </c>
      <c r="F1380" s="140">
        <f t="shared" si="21"/>
        <v>0.20945463886876295</v>
      </c>
    </row>
    <row r="1381" spans="1:6" ht="15" customHeight="1" x14ac:dyDescent="0.25">
      <c r="A1381" s="22">
        <v>42965</v>
      </c>
      <c r="B1381" s="21">
        <v>84325322</v>
      </c>
      <c r="C1381" s="5">
        <v>45.92487616764425</v>
      </c>
      <c r="D1381">
        <v>22</v>
      </c>
      <c r="E1381" s="65">
        <f>VLOOKUP(B1381,'SKU List'!$A$6:$C$11,3,1)</f>
        <v>35.552999999999997</v>
      </c>
      <c r="F1381" s="140">
        <f t="shared" si="21"/>
        <v>0.29172998530768862</v>
      </c>
    </row>
    <row r="1382" spans="1:6" ht="15" customHeight="1" x14ac:dyDescent="0.25">
      <c r="A1382" s="22">
        <v>42965</v>
      </c>
      <c r="B1382" s="21" t="s">
        <v>35</v>
      </c>
      <c r="C1382" s="5">
        <v>59.070700122409974</v>
      </c>
      <c r="D1382">
        <v>36</v>
      </c>
      <c r="E1382" s="65">
        <f>VLOOKUP(B1382,'SKU List'!$A$6:$C$11,3,1)</f>
        <v>50.79</v>
      </c>
      <c r="F1382" s="140">
        <f t="shared" si="21"/>
        <v>0.1630380020163413</v>
      </c>
    </row>
    <row r="1383" spans="1:6" ht="15" customHeight="1" x14ac:dyDescent="0.25">
      <c r="A1383" s="22">
        <v>42965</v>
      </c>
      <c r="B1383" s="21" t="s">
        <v>36</v>
      </c>
      <c r="C1383" s="5">
        <v>64.86163627818803</v>
      </c>
      <c r="D1383">
        <v>44</v>
      </c>
      <c r="E1383" s="65">
        <f>VLOOKUP(B1383,'SKU List'!$A$6:$C$11,3,1)</f>
        <v>50.79</v>
      </c>
      <c r="F1383" s="140">
        <f t="shared" si="21"/>
        <v>0.27705525257310554</v>
      </c>
    </row>
    <row r="1384" spans="1:6" x14ac:dyDescent="0.25">
      <c r="A1384" s="22">
        <v>42966</v>
      </c>
      <c r="B1384" s="21" t="s">
        <v>41</v>
      </c>
      <c r="C1384" s="5">
        <v>58.200115890322458</v>
      </c>
      <c r="D1384">
        <v>38</v>
      </c>
      <c r="E1384" s="65">
        <f>VLOOKUP(B1384,'SKU List'!$A$6:$C$11,3,1)</f>
        <v>50.79</v>
      </c>
      <c r="F1384" s="140">
        <f t="shared" si="21"/>
        <v>0.14589714294787279</v>
      </c>
    </row>
    <row r="1385" spans="1:6" ht="15" customHeight="1" x14ac:dyDescent="0.25">
      <c r="A1385" s="22">
        <v>42966</v>
      </c>
      <c r="B1385" s="21" t="s">
        <v>33</v>
      </c>
      <c r="C1385" s="5">
        <v>56.487568440320395</v>
      </c>
      <c r="D1385">
        <v>29</v>
      </c>
      <c r="E1385" s="65">
        <f>VLOOKUP(B1385,'SKU List'!$A$6:$C$11,3,1)</f>
        <v>45.710999999999999</v>
      </c>
      <c r="F1385" s="140">
        <f t="shared" si="21"/>
        <v>0.23575437947803365</v>
      </c>
    </row>
    <row r="1386" spans="1:6" ht="15" customHeight="1" x14ac:dyDescent="0.25">
      <c r="A1386" s="22">
        <v>42966</v>
      </c>
      <c r="B1386" s="21" t="s">
        <v>34</v>
      </c>
      <c r="C1386" s="5">
        <v>49.780085306381444</v>
      </c>
      <c r="D1386">
        <v>40</v>
      </c>
      <c r="E1386" s="65">
        <f>VLOOKUP(B1386,'SKU List'!$A$6:$C$11,3,1)</f>
        <v>40.632000000000005</v>
      </c>
      <c r="F1386" s="140">
        <f t="shared" si="21"/>
        <v>0.22514484412240202</v>
      </c>
    </row>
    <row r="1387" spans="1:6" ht="15" customHeight="1" x14ac:dyDescent="0.25">
      <c r="A1387" s="22">
        <v>42966</v>
      </c>
      <c r="B1387" s="21">
        <v>84325322</v>
      </c>
      <c r="C1387" s="5">
        <v>41.047116563688242</v>
      </c>
      <c r="D1387">
        <v>19</v>
      </c>
      <c r="E1387" s="65">
        <f>VLOOKUP(B1387,'SKU List'!$A$6:$C$11,3,1)</f>
        <v>35.552999999999997</v>
      </c>
      <c r="F1387" s="140">
        <f t="shared" si="21"/>
        <v>0.15453313542284042</v>
      </c>
    </row>
    <row r="1388" spans="1:6" ht="15" customHeight="1" x14ac:dyDescent="0.25">
      <c r="A1388" s="22">
        <v>42966</v>
      </c>
      <c r="B1388" s="21" t="s">
        <v>35</v>
      </c>
      <c r="C1388" s="5">
        <v>56.49479644165524</v>
      </c>
      <c r="D1388">
        <v>34</v>
      </c>
      <c r="E1388" s="65">
        <f>VLOOKUP(B1388,'SKU List'!$A$6:$C$11,3,1)</f>
        <v>50.79</v>
      </c>
      <c r="F1388" s="140">
        <f t="shared" si="21"/>
        <v>0.11232125303514945</v>
      </c>
    </row>
    <row r="1389" spans="1:6" ht="15" customHeight="1" x14ac:dyDescent="0.25">
      <c r="A1389" s="22">
        <v>42966</v>
      </c>
      <c r="B1389" s="21" t="s">
        <v>36</v>
      </c>
      <c r="C1389" s="5">
        <v>62.496632585074899</v>
      </c>
      <c r="D1389">
        <v>40</v>
      </c>
      <c r="E1389" s="65">
        <f>VLOOKUP(B1389,'SKU List'!$A$6:$C$11,3,1)</f>
        <v>50.79</v>
      </c>
      <c r="F1389" s="140">
        <f t="shared" si="21"/>
        <v>0.23049089555177987</v>
      </c>
    </row>
    <row r="1390" spans="1:6" x14ac:dyDescent="0.25">
      <c r="A1390" s="22">
        <v>42967</v>
      </c>
      <c r="B1390" s="21" t="s">
        <v>41</v>
      </c>
      <c r="C1390" s="5">
        <v>65.595951398599951</v>
      </c>
      <c r="D1390">
        <v>37</v>
      </c>
      <c r="E1390" s="65">
        <f>VLOOKUP(B1390,'SKU List'!$A$6:$C$11,3,1)</f>
        <v>50.79</v>
      </c>
      <c r="F1390" s="140">
        <f t="shared" si="21"/>
        <v>0.2915131206654844</v>
      </c>
    </row>
    <row r="1391" spans="1:6" ht="15" customHeight="1" x14ac:dyDescent="0.25">
      <c r="A1391" s="22">
        <v>42967</v>
      </c>
      <c r="B1391" s="21" t="s">
        <v>33</v>
      </c>
      <c r="C1391" s="5">
        <v>53.66954227753849</v>
      </c>
      <c r="D1391">
        <v>33</v>
      </c>
      <c r="E1391" s="65">
        <f>VLOOKUP(B1391,'SKU List'!$A$6:$C$11,3,1)</f>
        <v>45.710999999999999</v>
      </c>
      <c r="F1391" s="140">
        <f t="shared" si="21"/>
        <v>0.17410562616303496</v>
      </c>
    </row>
    <row r="1392" spans="1:6" ht="15" customHeight="1" x14ac:dyDescent="0.25">
      <c r="A1392" s="22">
        <v>42967</v>
      </c>
      <c r="B1392" s="21" t="s">
        <v>34</v>
      </c>
      <c r="C1392" s="5">
        <v>50.908571516678137</v>
      </c>
      <c r="D1392">
        <v>48</v>
      </c>
      <c r="E1392" s="65">
        <f>VLOOKUP(B1392,'SKU List'!$A$6:$C$11,3,1)</f>
        <v>40.632000000000005</v>
      </c>
      <c r="F1392" s="140">
        <f t="shared" si="21"/>
        <v>0.252918180662486</v>
      </c>
    </row>
    <row r="1393" spans="1:6" ht="15" customHeight="1" x14ac:dyDescent="0.25">
      <c r="A1393" s="22">
        <v>42967</v>
      </c>
      <c r="B1393" s="21">
        <v>84325322</v>
      </c>
      <c r="C1393" s="5">
        <v>39.637414329484876</v>
      </c>
      <c r="D1393">
        <v>20</v>
      </c>
      <c r="E1393" s="65">
        <f>VLOOKUP(B1393,'SKU List'!$A$6:$C$11,3,1)</f>
        <v>35.552999999999997</v>
      </c>
      <c r="F1393" s="140">
        <f t="shared" si="21"/>
        <v>0.11488241018999464</v>
      </c>
    </row>
    <row r="1394" spans="1:6" ht="15" customHeight="1" x14ac:dyDescent="0.25">
      <c r="A1394" s="22">
        <v>42967</v>
      </c>
      <c r="B1394" s="21" t="s">
        <v>35</v>
      </c>
      <c r="C1394" s="5">
        <v>62.298912510078743</v>
      </c>
      <c r="D1394">
        <v>43</v>
      </c>
      <c r="E1394" s="65">
        <f>VLOOKUP(B1394,'SKU List'!$A$6:$C$11,3,1)</f>
        <v>50.79</v>
      </c>
      <c r="F1394" s="140">
        <f t="shared" si="21"/>
        <v>0.22659800177355274</v>
      </c>
    </row>
    <row r="1395" spans="1:6" ht="15" customHeight="1" x14ac:dyDescent="0.25">
      <c r="A1395" s="22">
        <v>42967</v>
      </c>
      <c r="B1395" s="21" t="s">
        <v>36</v>
      </c>
      <c r="C1395" s="5">
        <v>62.03319474048967</v>
      </c>
      <c r="D1395">
        <v>36</v>
      </c>
      <c r="E1395" s="65">
        <f>VLOOKUP(B1395,'SKU List'!$A$6:$C$11,3,1)</f>
        <v>50.79</v>
      </c>
      <c r="F1395" s="140">
        <f t="shared" si="21"/>
        <v>0.22136630715671729</v>
      </c>
    </row>
    <row r="1396" spans="1:6" x14ac:dyDescent="0.25">
      <c r="A1396" s="22">
        <v>42968</v>
      </c>
      <c r="B1396" s="21" t="s">
        <v>41</v>
      </c>
      <c r="C1396" s="5">
        <v>65.7230532840682</v>
      </c>
      <c r="D1396">
        <v>34</v>
      </c>
      <c r="E1396" s="65">
        <f>VLOOKUP(B1396,'SKU List'!$A$6:$C$11,3,1)</f>
        <v>50.79</v>
      </c>
      <c r="F1396" s="140">
        <f t="shared" si="21"/>
        <v>0.29401561890270134</v>
      </c>
    </row>
    <row r="1397" spans="1:6" ht="15" customHeight="1" x14ac:dyDescent="0.25">
      <c r="A1397" s="22">
        <v>42968</v>
      </c>
      <c r="B1397" s="21" t="s">
        <v>33</v>
      </c>
      <c r="C1397" s="5">
        <v>53.040640410709038</v>
      </c>
      <c r="D1397">
        <v>30</v>
      </c>
      <c r="E1397" s="65">
        <f>VLOOKUP(B1397,'SKU List'!$A$6:$C$11,3,1)</f>
        <v>45.710999999999999</v>
      </c>
      <c r="F1397" s="140">
        <f t="shared" si="21"/>
        <v>0.16034740895427885</v>
      </c>
    </row>
    <row r="1398" spans="1:6" ht="15" customHeight="1" x14ac:dyDescent="0.25">
      <c r="A1398" s="22">
        <v>42968</v>
      </c>
      <c r="B1398" s="21" t="s">
        <v>34</v>
      </c>
      <c r="C1398" s="5">
        <v>47.50436481384228</v>
      </c>
      <c r="D1398">
        <v>38</v>
      </c>
      <c r="E1398" s="65">
        <f>VLOOKUP(B1398,'SKU List'!$A$6:$C$11,3,1)</f>
        <v>40.632000000000005</v>
      </c>
      <c r="F1398" s="140">
        <f t="shared" si="21"/>
        <v>0.16913675954524202</v>
      </c>
    </row>
    <row r="1399" spans="1:6" ht="15" customHeight="1" x14ac:dyDescent="0.25">
      <c r="A1399" s="22">
        <v>42968</v>
      </c>
      <c r="B1399" s="21">
        <v>84325322</v>
      </c>
      <c r="C1399" s="5">
        <v>45.79388548272199</v>
      </c>
      <c r="D1399">
        <v>21</v>
      </c>
      <c r="E1399" s="65">
        <f>VLOOKUP(B1399,'SKU List'!$A$6:$C$11,3,1)</f>
        <v>35.552999999999997</v>
      </c>
      <c r="F1399" s="140">
        <f t="shared" si="21"/>
        <v>0.28804560747959368</v>
      </c>
    </row>
    <row r="1400" spans="1:6" ht="15" customHeight="1" x14ac:dyDescent="0.25">
      <c r="A1400" s="22">
        <v>42968</v>
      </c>
      <c r="B1400" s="21" t="s">
        <v>35</v>
      </c>
      <c r="C1400" s="5">
        <v>59.21148867735981</v>
      </c>
      <c r="D1400">
        <v>42</v>
      </c>
      <c r="E1400" s="65">
        <f>VLOOKUP(B1400,'SKU List'!$A$6:$C$11,3,1)</f>
        <v>50.79</v>
      </c>
      <c r="F1400" s="140">
        <f t="shared" si="21"/>
        <v>0.16580997592754107</v>
      </c>
    </row>
    <row r="1401" spans="1:6" ht="15" customHeight="1" x14ac:dyDescent="0.25">
      <c r="A1401" s="22">
        <v>42968</v>
      </c>
      <c r="B1401" s="21" t="s">
        <v>36</v>
      </c>
      <c r="C1401" s="5">
        <v>61.747701740279879</v>
      </c>
      <c r="D1401">
        <v>38</v>
      </c>
      <c r="E1401" s="65">
        <f>VLOOKUP(B1401,'SKU List'!$A$6:$C$11,3,1)</f>
        <v>50.79</v>
      </c>
      <c r="F1401" s="140">
        <f t="shared" si="21"/>
        <v>0.21574525970230124</v>
      </c>
    </row>
    <row r="1402" spans="1:6" x14ac:dyDescent="0.25">
      <c r="A1402" s="22">
        <v>42969</v>
      </c>
      <c r="B1402" s="21" t="s">
        <v>41</v>
      </c>
      <c r="C1402" s="5">
        <v>62.332275324802247</v>
      </c>
      <c r="D1402">
        <v>37</v>
      </c>
      <c r="E1402" s="65">
        <f>VLOOKUP(B1402,'SKU List'!$A$6:$C$11,3,1)</f>
        <v>50.79</v>
      </c>
      <c r="F1402" s="140">
        <f t="shared" si="21"/>
        <v>0.22725487940150124</v>
      </c>
    </row>
    <row r="1403" spans="1:6" ht="15" customHeight="1" x14ac:dyDescent="0.25">
      <c r="A1403" s="22">
        <v>42969</v>
      </c>
      <c r="B1403" s="21" t="s">
        <v>33</v>
      </c>
      <c r="C1403" s="5">
        <v>52.876579549956809</v>
      </c>
      <c r="D1403">
        <v>32</v>
      </c>
      <c r="E1403" s="65">
        <f>VLOOKUP(B1403,'SKU List'!$A$6:$C$11,3,1)</f>
        <v>45.710999999999999</v>
      </c>
      <c r="F1403" s="140">
        <f t="shared" si="21"/>
        <v>0.15675831965953074</v>
      </c>
    </row>
    <row r="1404" spans="1:6" ht="15" customHeight="1" x14ac:dyDescent="0.25">
      <c r="A1404" s="22">
        <v>42969</v>
      </c>
      <c r="B1404" s="21" t="s">
        <v>34</v>
      </c>
      <c r="C1404" s="5">
        <v>47.979666577757634</v>
      </c>
      <c r="D1404">
        <v>39</v>
      </c>
      <c r="E1404" s="65">
        <f>VLOOKUP(B1404,'SKU List'!$A$6:$C$11,3,1)</f>
        <v>40.632000000000005</v>
      </c>
      <c r="F1404" s="140">
        <f t="shared" si="21"/>
        <v>0.18083447966523006</v>
      </c>
    </row>
    <row r="1405" spans="1:6" ht="15" customHeight="1" x14ac:dyDescent="0.25">
      <c r="A1405" s="22">
        <v>42969</v>
      </c>
      <c r="B1405" s="21">
        <v>84325322</v>
      </c>
      <c r="C1405" s="5">
        <v>43.70170884219278</v>
      </c>
      <c r="D1405">
        <v>23</v>
      </c>
      <c r="E1405" s="65">
        <f>VLOOKUP(B1405,'SKU List'!$A$6:$C$11,3,1)</f>
        <v>35.552999999999997</v>
      </c>
      <c r="F1405" s="140">
        <f t="shared" si="21"/>
        <v>0.22919890985831809</v>
      </c>
    </row>
    <row r="1406" spans="1:6" ht="15" customHeight="1" x14ac:dyDescent="0.25">
      <c r="A1406" s="22">
        <v>42969</v>
      </c>
      <c r="B1406" s="21" t="s">
        <v>35</v>
      </c>
      <c r="C1406" s="5">
        <v>65.628142061462228</v>
      </c>
      <c r="D1406">
        <v>43</v>
      </c>
      <c r="E1406" s="65">
        <f>VLOOKUP(B1406,'SKU List'!$A$6:$C$11,3,1)</f>
        <v>50.79</v>
      </c>
      <c r="F1406" s="140">
        <f t="shared" si="21"/>
        <v>0.2921469198949051</v>
      </c>
    </row>
    <row r="1407" spans="1:6" ht="15" customHeight="1" x14ac:dyDescent="0.25">
      <c r="A1407" s="22">
        <v>42969</v>
      </c>
      <c r="B1407" s="21" t="s">
        <v>36</v>
      </c>
      <c r="C1407" s="5">
        <v>64.875482995048216</v>
      </c>
      <c r="D1407">
        <v>33</v>
      </c>
      <c r="E1407" s="65">
        <f>VLOOKUP(B1407,'SKU List'!$A$6:$C$11,3,1)</f>
        <v>50.79</v>
      </c>
      <c r="F1407" s="140">
        <f t="shared" si="21"/>
        <v>0.27732787940634412</v>
      </c>
    </row>
    <row r="1408" spans="1:6" x14ac:dyDescent="0.25">
      <c r="A1408" s="22">
        <v>42970</v>
      </c>
      <c r="B1408" s="21" t="s">
        <v>41</v>
      </c>
      <c r="C1408" s="5">
        <v>64.506420328404502</v>
      </c>
      <c r="D1408">
        <v>43</v>
      </c>
      <c r="E1408" s="65">
        <f>VLOOKUP(B1408,'SKU List'!$A$6:$C$11,3,1)</f>
        <v>50.79</v>
      </c>
      <c r="F1408" s="140">
        <f t="shared" si="21"/>
        <v>0.2700614358811676</v>
      </c>
    </row>
    <row r="1409" spans="1:6" ht="15" customHeight="1" x14ac:dyDescent="0.25">
      <c r="A1409" s="22">
        <v>42970</v>
      </c>
      <c r="B1409" s="21" t="s">
        <v>33</v>
      </c>
      <c r="C1409" s="5">
        <v>53.811388861159614</v>
      </c>
      <c r="D1409">
        <v>31</v>
      </c>
      <c r="E1409" s="65">
        <f>VLOOKUP(B1409,'SKU List'!$A$6:$C$11,3,1)</f>
        <v>45.710999999999999</v>
      </c>
      <c r="F1409" s="140">
        <f t="shared" si="21"/>
        <v>0.17720874321628527</v>
      </c>
    </row>
    <row r="1410" spans="1:6" ht="15" customHeight="1" x14ac:dyDescent="0.25">
      <c r="A1410" s="22">
        <v>42970</v>
      </c>
      <c r="B1410" s="21" t="s">
        <v>34</v>
      </c>
      <c r="C1410" s="5">
        <v>52.660092894190008</v>
      </c>
      <c r="D1410">
        <v>42</v>
      </c>
      <c r="E1410" s="65">
        <f>VLOOKUP(B1410,'SKU List'!$A$6:$C$11,3,1)</f>
        <v>40.632000000000005</v>
      </c>
      <c r="F1410" s="140">
        <f t="shared" si="21"/>
        <v>0.29602512537384329</v>
      </c>
    </row>
    <row r="1411" spans="1:6" ht="15" customHeight="1" x14ac:dyDescent="0.25">
      <c r="A1411" s="22">
        <v>42970</v>
      </c>
      <c r="B1411" s="21">
        <v>84325322</v>
      </c>
      <c r="C1411" s="5">
        <v>42.24533927378878</v>
      </c>
      <c r="D1411">
        <v>24</v>
      </c>
      <c r="E1411" s="65">
        <f>VLOOKUP(B1411,'SKU List'!$A$6:$C$11,3,1)</f>
        <v>35.552999999999997</v>
      </c>
      <c r="F1411" s="140">
        <f t="shared" si="21"/>
        <v>0.18823557150701159</v>
      </c>
    </row>
    <row r="1412" spans="1:6" ht="15" customHeight="1" x14ac:dyDescent="0.25">
      <c r="A1412" s="22">
        <v>42970</v>
      </c>
      <c r="B1412" s="21" t="s">
        <v>35</v>
      </c>
      <c r="C1412" s="5">
        <v>61.404058505940021</v>
      </c>
      <c r="D1412">
        <v>34</v>
      </c>
      <c r="E1412" s="65">
        <f>VLOOKUP(B1412,'SKU List'!$A$6:$C$11,3,1)</f>
        <v>50.79</v>
      </c>
      <c r="F1412" s="140">
        <f t="shared" si="21"/>
        <v>0.20897929722268208</v>
      </c>
    </row>
    <row r="1413" spans="1:6" ht="15" customHeight="1" x14ac:dyDescent="0.25">
      <c r="A1413" s="22">
        <v>42970</v>
      </c>
      <c r="B1413" s="21" t="s">
        <v>36</v>
      </c>
      <c r="C1413" s="5">
        <v>61.132806436520461</v>
      </c>
      <c r="D1413">
        <v>43</v>
      </c>
      <c r="E1413" s="65">
        <f>VLOOKUP(B1413,'SKU List'!$A$6:$C$11,3,1)</f>
        <v>50.79</v>
      </c>
      <c r="F1413" s="140">
        <f t="shared" ref="F1413:F1476" si="22">(C1413-E1413)/E1413</f>
        <v>0.20363863824612055</v>
      </c>
    </row>
    <row r="1414" spans="1:6" x14ac:dyDescent="0.25">
      <c r="A1414" s="22">
        <v>42971</v>
      </c>
      <c r="B1414" s="21" t="s">
        <v>41</v>
      </c>
      <c r="C1414" s="5">
        <v>56.668577282842769</v>
      </c>
      <c r="D1414">
        <v>33</v>
      </c>
      <c r="E1414" s="65">
        <f>VLOOKUP(B1414,'SKU List'!$A$6:$C$11,3,1)</f>
        <v>50.79</v>
      </c>
      <c r="F1414" s="140">
        <f t="shared" si="22"/>
        <v>0.11574280927038334</v>
      </c>
    </row>
    <row r="1415" spans="1:6" ht="15" customHeight="1" x14ac:dyDescent="0.25">
      <c r="A1415" s="22">
        <v>42971</v>
      </c>
      <c r="B1415" s="21" t="s">
        <v>33</v>
      </c>
      <c r="C1415" s="5">
        <v>51.883247595688523</v>
      </c>
      <c r="D1415">
        <v>32</v>
      </c>
      <c r="E1415" s="65">
        <f>VLOOKUP(B1415,'SKU List'!$A$6:$C$11,3,1)</f>
        <v>45.710999999999999</v>
      </c>
      <c r="F1415" s="140">
        <f t="shared" si="22"/>
        <v>0.13502762126596499</v>
      </c>
    </row>
    <row r="1416" spans="1:6" ht="15" customHeight="1" x14ac:dyDescent="0.25">
      <c r="A1416" s="22">
        <v>42971</v>
      </c>
      <c r="B1416" s="21" t="s">
        <v>34</v>
      </c>
      <c r="C1416" s="5">
        <v>47.339933389966603</v>
      </c>
      <c r="D1416">
        <v>38</v>
      </c>
      <c r="E1416" s="65">
        <f>VLOOKUP(B1416,'SKU List'!$A$6:$C$11,3,1)</f>
        <v>40.632000000000005</v>
      </c>
      <c r="F1416" s="140">
        <f t="shared" si="22"/>
        <v>0.16508991410628562</v>
      </c>
    </row>
    <row r="1417" spans="1:6" ht="15" customHeight="1" x14ac:dyDescent="0.25">
      <c r="A1417" s="22">
        <v>42971</v>
      </c>
      <c r="B1417" s="21">
        <v>84325322</v>
      </c>
      <c r="C1417" s="5">
        <v>40.944989281980845</v>
      </c>
      <c r="D1417">
        <v>25</v>
      </c>
      <c r="E1417" s="65">
        <f>VLOOKUP(B1417,'SKU List'!$A$6:$C$11,3,1)</f>
        <v>35.552999999999997</v>
      </c>
      <c r="F1417" s="140">
        <f t="shared" si="22"/>
        <v>0.15166059916127608</v>
      </c>
    </row>
    <row r="1418" spans="1:6" ht="15" customHeight="1" x14ac:dyDescent="0.25">
      <c r="A1418" s="22">
        <v>42971</v>
      </c>
      <c r="B1418" s="21" t="s">
        <v>35</v>
      </c>
      <c r="C1418" s="5">
        <v>60.586594330900198</v>
      </c>
      <c r="D1418">
        <v>40</v>
      </c>
      <c r="E1418" s="65">
        <f>VLOOKUP(B1418,'SKU List'!$A$6:$C$11,3,1)</f>
        <v>50.79</v>
      </c>
      <c r="F1418" s="140">
        <f t="shared" si="22"/>
        <v>0.19288431444969872</v>
      </c>
    </row>
    <row r="1419" spans="1:6" ht="15" customHeight="1" x14ac:dyDescent="0.25">
      <c r="A1419" s="22">
        <v>42971</v>
      </c>
      <c r="B1419" s="21" t="s">
        <v>36</v>
      </c>
      <c r="C1419" s="5">
        <v>57.512724568336871</v>
      </c>
      <c r="D1419">
        <v>36</v>
      </c>
      <c r="E1419" s="65">
        <f>VLOOKUP(B1419,'SKU List'!$A$6:$C$11,3,1)</f>
        <v>50.79</v>
      </c>
      <c r="F1419" s="140">
        <f t="shared" si="22"/>
        <v>0.13236315354079292</v>
      </c>
    </row>
    <row r="1420" spans="1:6" x14ac:dyDescent="0.25">
      <c r="A1420" s="22">
        <v>42972</v>
      </c>
      <c r="B1420" s="21" t="s">
        <v>41</v>
      </c>
      <c r="C1420" s="5">
        <v>57.7954670268199</v>
      </c>
      <c r="D1420">
        <v>37</v>
      </c>
      <c r="E1420" s="65">
        <f>VLOOKUP(B1420,'SKU List'!$A$6:$C$11,3,1)</f>
        <v>50.79</v>
      </c>
      <c r="F1420" s="140">
        <f t="shared" si="22"/>
        <v>0.13793004581255958</v>
      </c>
    </row>
    <row r="1421" spans="1:6" ht="15" customHeight="1" x14ac:dyDescent="0.25">
      <c r="A1421" s="22">
        <v>42972</v>
      </c>
      <c r="B1421" s="21" t="s">
        <v>33</v>
      </c>
      <c r="C1421" s="5">
        <v>52.345788714323348</v>
      </c>
      <c r="D1421">
        <v>31</v>
      </c>
      <c r="E1421" s="65">
        <f>VLOOKUP(B1421,'SKU List'!$A$6:$C$11,3,1)</f>
        <v>45.710999999999999</v>
      </c>
      <c r="F1421" s="140">
        <f t="shared" si="22"/>
        <v>0.14514643552587669</v>
      </c>
    </row>
    <row r="1422" spans="1:6" ht="15" customHeight="1" x14ac:dyDescent="0.25">
      <c r="A1422" s="22">
        <v>42972</v>
      </c>
      <c r="B1422" s="21" t="s">
        <v>34</v>
      </c>
      <c r="C1422" s="5">
        <v>48.376723811661975</v>
      </c>
      <c r="D1422">
        <v>38</v>
      </c>
      <c r="E1422" s="65">
        <f>VLOOKUP(B1422,'SKU List'!$A$6:$C$11,3,1)</f>
        <v>40.632000000000005</v>
      </c>
      <c r="F1422" s="140">
        <f t="shared" si="22"/>
        <v>0.1906065123956972</v>
      </c>
    </row>
    <row r="1423" spans="1:6" ht="15" customHeight="1" x14ac:dyDescent="0.25">
      <c r="A1423" s="22">
        <v>42972</v>
      </c>
      <c r="B1423" s="21">
        <v>84325322</v>
      </c>
      <c r="C1423" s="5">
        <v>44.743160611735007</v>
      </c>
      <c r="D1423">
        <v>19</v>
      </c>
      <c r="E1423" s="65">
        <f>VLOOKUP(B1423,'SKU List'!$A$6:$C$11,3,1)</f>
        <v>35.552999999999997</v>
      </c>
      <c r="F1423" s="140">
        <f t="shared" si="22"/>
        <v>0.25849184630650046</v>
      </c>
    </row>
    <row r="1424" spans="1:6" ht="15" customHeight="1" x14ac:dyDescent="0.25">
      <c r="A1424" s="22">
        <v>42972</v>
      </c>
      <c r="B1424" s="21" t="s">
        <v>35</v>
      </c>
      <c r="C1424" s="5">
        <v>55.934544345448131</v>
      </c>
      <c r="D1424">
        <v>43</v>
      </c>
      <c r="E1424" s="65">
        <f>VLOOKUP(B1424,'SKU List'!$A$6:$C$11,3,1)</f>
        <v>50.79</v>
      </c>
      <c r="F1424" s="140">
        <f t="shared" si="22"/>
        <v>0.10129049705548597</v>
      </c>
    </row>
    <row r="1425" spans="1:6" ht="15" customHeight="1" x14ac:dyDescent="0.25">
      <c r="A1425" s="22">
        <v>42972</v>
      </c>
      <c r="B1425" s="21" t="s">
        <v>36</v>
      </c>
      <c r="C1425" s="5">
        <v>61.02717889844687</v>
      </c>
      <c r="D1425">
        <v>35</v>
      </c>
      <c r="E1425" s="65">
        <f>VLOOKUP(B1425,'SKU List'!$A$6:$C$11,3,1)</f>
        <v>50.79</v>
      </c>
      <c r="F1425" s="140">
        <f t="shared" si="22"/>
        <v>0.20155894661246054</v>
      </c>
    </row>
    <row r="1426" spans="1:6" x14ac:dyDescent="0.25">
      <c r="A1426" s="22">
        <v>42973</v>
      </c>
      <c r="B1426" s="21" t="s">
        <v>41</v>
      </c>
      <c r="C1426" s="5">
        <v>58.937637435882166</v>
      </c>
      <c r="D1426">
        <v>44</v>
      </c>
      <c r="E1426" s="65">
        <f>VLOOKUP(B1426,'SKU List'!$A$6:$C$11,3,1)</f>
        <v>50.79</v>
      </c>
      <c r="F1426" s="140">
        <f t="shared" si="22"/>
        <v>0.16041814207289165</v>
      </c>
    </row>
    <row r="1427" spans="1:6" ht="15" customHeight="1" x14ac:dyDescent="0.25">
      <c r="A1427" s="22">
        <v>42973</v>
      </c>
      <c r="B1427" s="21" t="s">
        <v>33</v>
      </c>
      <c r="C1427" s="5">
        <v>56.187971466876888</v>
      </c>
      <c r="D1427">
        <v>30</v>
      </c>
      <c r="E1427" s="65">
        <f>VLOOKUP(B1427,'SKU List'!$A$6:$C$11,3,1)</f>
        <v>45.710999999999999</v>
      </c>
      <c r="F1427" s="140">
        <f t="shared" si="22"/>
        <v>0.22920022460407538</v>
      </c>
    </row>
    <row r="1428" spans="1:6" ht="15" customHeight="1" x14ac:dyDescent="0.25">
      <c r="A1428" s="22">
        <v>42973</v>
      </c>
      <c r="B1428" s="21" t="s">
        <v>34</v>
      </c>
      <c r="C1428" s="5">
        <v>52.323788073718354</v>
      </c>
      <c r="D1428">
        <v>38</v>
      </c>
      <c r="E1428" s="65">
        <f>VLOOKUP(B1428,'SKU List'!$A$6:$C$11,3,1)</f>
        <v>40.632000000000005</v>
      </c>
      <c r="F1428" s="140">
        <f t="shared" si="22"/>
        <v>0.28774827903421807</v>
      </c>
    </row>
    <row r="1429" spans="1:6" ht="15" customHeight="1" x14ac:dyDescent="0.25">
      <c r="A1429" s="22">
        <v>42973</v>
      </c>
      <c r="B1429" s="21">
        <v>84325322</v>
      </c>
      <c r="C1429" s="5">
        <v>43.775425881962043</v>
      </c>
      <c r="D1429">
        <v>23</v>
      </c>
      <c r="E1429" s="65">
        <f>VLOOKUP(B1429,'SKU List'!$A$6:$C$11,3,1)</f>
        <v>35.552999999999997</v>
      </c>
      <c r="F1429" s="140">
        <f t="shared" si="22"/>
        <v>0.23127235063038412</v>
      </c>
    </row>
    <row r="1430" spans="1:6" ht="15" customHeight="1" x14ac:dyDescent="0.25">
      <c r="A1430" s="22">
        <v>42973</v>
      </c>
      <c r="B1430" s="21" t="s">
        <v>35</v>
      </c>
      <c r="C1430" s="5">
        <v>62.868007096625846</v>
      </c>
      <c r="D1430">
        <v>38</v>
      </c>
      <c r="E1430" s="65">
        <f>VLOOKUP(B1430,'SKU List'!$A$6:$C$11,3,1)</f>
        <v>50.79</v>
      </c>
      <c r="F1430" s="140">
        <f t="shared" si="22"/>
        <v>0.23780285679515351</v>
      </c>
    </row>
    <row r="1431" spans="1:6" ht="15" customHeight="1" x14ac:dyDescent="0.25">
      <c r="A1431" s="22">
        <v>42973</v>
      </c>
      <c r="B1431" s="21" t="s">
        <v>36</v>
      </c>
      <c r="C1431" s="5">
        <v>65.957977688675925</v>
      </c>
      <c r="D1431">
        <v>33</v>
      </c>
      <c r="E1431" s="65">
        <f>VLOOKUP(B1431,'SKU List'!$A$6:$C$11,3,1)</f>
        <v>50.79</v>
      </c>
      <c r="F1431" s="140">
        <f t="shared" si="22"/>
        <v>0.2986410255695201</v>
      </c>
    </row>
    <row r="1432" spans="1:6" x14ac:dyDescent="0.25">
      <c r="A1432" s="22">
        <v>42974</v>
      </c>
      <c r="B1432" s="21" t="s">
        <v>41</v>
      </c>
      <c r="C1432" s="5">
        <v>59.488129754560916</v>
      </c>
      <c r="D1432">
        <v>37</v>
      </c>
      <c r="E1432" s="65">
        <f>VLOOKUP(B1432,'SKU List'!$A$6:$C$11,3,1)</f>
        <v>50.79</v>
      </c>
      <c r="F1432" s="140">
        <f t="shared" si="22"/>
        <v>0.17125673862100643</v>
      </c>
    </row>
    <row r="1433" spans="1:6" ht="15" customHeight="1" x14ac:dyDescent="0.25">
      <c r="A1433" s="22">
        <v>42974</v>
      </c>
      <c r="B1433" s="21" t="s">
        <v>33</v>
      </c>
      <c r="C1433" s="5">
        <v>59.352058755652457</v>
      </c>
      <c r="D1433">
        <v>28</v>
      </c>
      <c r="E1433" s="65">
        <f>VLOOKUP(B1433,'SKU List'!$A$6:$C$11,3,1)</f>
        <v>45.710999999999999</v>
      </c>
      <c r="F1433" s="140">
        <f t="shared" si="22"/>
        <v>0.29841960918930804</v>
      </c>
    </row>
    <row r="1434" spans="1:6" ht="15" customHeight="1" x14ac:dyDescent="0.25">
      <c r="A1434" s="22">
        <v>42974</v>
      </c>
      <c r="B1434" s="21" t="s">
        <v>34</v>
      </c>
      <c r="C1434" s="5">
        <v>44.69711967704977</v>
      </c>
      <c r="D1434">
        <v>46</v>
      </c>
      <c r="E1434" s="65">
        <f>VLOOKUP(B1434,'SKU List'!$A$6:$C$11,3,1)</f>
        <v>40.632000000000005</v>
      </c>
      <c r="F1434" s="140">
        <f t="shared" si="22"/>
        <v>0.10004724544816312</v>
      </c>
    </row>
    <row r="1435" spans="1:6" ht="15" customHeight="1" x14ac:dyDescent="0.25">
      <c r="A1435" s="22">
        <v>42974</v>
      </c>
      <c r="B1435" s="21">
        <v>84325322</v>
      </c>
      <c r="C1435" s="5">
        <v>42.417624167492463</v>
      </c>
      <c r="D1435">
        <v>23</v>
      </c>
      <c r="E1435" s="65">
        <f>VLOOKUP(B1435,'SKU List'!$A$6:$C$11,3,1)</f>
        <v>35.552999999999997</v>
      </c>
      <c r="F1435" s="140">
        <f t="shared" si="22"/>
        <v>0.19308143243868214</v>
      </c>
    </row>
    <row r="1436" spans="1:6" ht="15" customHeight="1" x14ac:dyDescent="0.25">
      <c r="A1436" s="22">
        <v>42974</v>
      </c>
      <c r="B1436" s="21" t="s">
        <v>35</v>
      </c>
      <c r="C1436" s="5">
        <v>65.700263230380628</v>
      </c>
      <c r="D1436">
        <v>35</v>
      </c>
      <c r="E1436" s="65">
        <f>VLOOKUP(B1436,'SKU List'!$A$6:$C$11,3,1)</f>
        <v>50.79</v>
      </c>
      <c r="F1436" s="140">
        <f t="shared" si="22"/>
        <v>0.29356690746959302</v>
      </c>
    </row>
    <row r="1437" spans="1:6" ht="15" customHeight="1" x14ac:dyDescent="0.25">
      <c r="A1437" s="22">
        <v>42974</v>
      </c>
      <c r="B1437" s="21" t="s">
        <v>36</v>
      </c>
      <c r="C1437" s="5">
        <v>59.740090090308662</v>
      </c>
      <c r="D1437">
        <v>38</v>
      </c>
      <c r="E1437" s="65">
        <f>VLOOKUP(B1437,'SKU List'!$A$6:$C$11,3,1)</f>
        <v>50.79</v>
      </c>
      <c r="F1437" s="140">
        <f t="shared" si="22"/>
        <v>0.17621756429038518</v>
      </c>
    </row>
    <row r="1438" spans="1:6" x14ac:dyDescent="0.25">
      <c r="A1438" s="22">
        <v>42975</v>
      </c>
      <c r="B1438" s="21" t="s">
        <v>41</v>
      </c>
      <c r="C1438" s="5">
        <v>56.920833528632912</v>
      </c>
      <c r="D1438">
        <v>38</v>
      </c>
      <c r="E1438" s="65">
        <f>VLOOKUP(B1438,'SKU List'!$A$6:$C$11,3,1)</f>
        <v>50.79</v>
      </c>
      <c r="F1438" s="140">
        <f t="shared" si="22"/>
        <v>0.12070946108747613</v>
      </c>
    </row>
    <row r="1439" spans="1:6" ht="15" customHeight="1" x14ac:dyDescent="0.25">
      <c r="A1439" s="22">
        <v>42975</v>
      </c>
      <c r="B1439" s="21" t="s">
        <v>33</v>
      </c>
      <c r="C1439" s="5">
        <v>52.000462408028191</v>
      </c>
      <c r="D1439">
        <v>29</v>
      </c>
      <c r="E1439" s="65">
        <f>VLOOKUP(B1439,'SKU List'!$A$6:$C$11,3,1)</f>
        <v>45.710999999999999</v>
      </c>
      <c r="F1439" s="140">
        <f t="shared" si="22"/>
        <v>0.1375918795919624</v>
      </c>
    </row>
    <row r="1440" spans="1:6" ht="15" customHeight="1" x14ac:dyDescent="0.25">
      <c r="A1440" s="22">
        <v>42975</v>
      </c>
      <c r="B1440" s="21" t="s">
        <v>34</v>
      </c>
      <c r="C1440" s="5">
        <v>46.506157146126078</v>
      </c>
      <c r="D1440">
        <v>40</v>
      </c>
      <c r="E1440" s="65">
        <f>VLOOKUP(B1440,'SKU List'!$A$6:$C$11,3,1)</f>
        <v>40.632000000000005</v>
      </c>
      <c r="F1440" s="140">
        <f t="shared" si="22"/>
        <v>0.14456972696707207</v>
      </c>
    </row>
    <row r="1441" spans="1:6" ht="15" customHeight="1" x14ac:dyDescent="0.25">
      <c r="A1441" s="22">
        <v>42975</v>
      </c>
      <c r="B1441" s="21">
        <v>84325322</v>
      </c>
      <c r="C1441" s="5">
        <v>42.88869783281946</v>
      </c>
      <c r="D1441">
        <v>21</v>
      </c>
      <c r="E1441" s="65">
        <f>VLOOKUP(B1441,'SKU List'!$A$6:$C$11,3,1)</f>
        <v>35.552999999999997</v>
      </c>
      <c r="F1441" s="140">
        <f t="shared" si="22"/>
        <v>0.20633133161250705</v>
      </c>
    </row>
    <row r="1442" spans="1:6" ht="15" customHeight="1" x14ac:dyDescent="0.25">
      <c r="A1442" s="22">
        <v>42975</v>
      </c>
      <c r="B1442" s="21" t="s">
        <v>35</v>
      </c>
      <c r="C1442" s="5">
        <v>59.783365329258693</v>
      </c>
      <c r="D1442">
        <v>41</v>
      </c>
      <c r="E1442" s="65">
        <f>VLOOKUP(B1442,'SKU List'!$A$6:$C$11,3,1)</f>
        <v>50.79</v>
      </c>
      <c r="F1442" s="140">
        <f t="shared" si="22"/>
        <v>0.17706960679776912</v>
      </c>
    </row>
    <row r="1443" spans="1:6" ht="15" customHeight="1" x14ac:dyDescent="0.25">
      <c r="A1443" s="22">
        <v>42975</v>
      </c>
      <c r="B1443" s="21" t="s">
        <v>36</v>
      </c>
      <c r="C1443" s="5">
        <v>62.232750457987592</v>
      </c>
      <c r="D1443">
        <v>33</v>
      </c>
      <c r="E1443" s="65">
        <f>VLOOKUP(B1443,'SKU List'!$A$6:$C$11,3,1)</f>
        <v>50.79</v>
      </c>
      <c r="F1443" s="140">
        <f t="shared" si="22"/>
        <v>0.2252953427443905</v>
      </c>
    </row>
    <row r="1444" spans="1:6" x14ac:dyDescent="0.25">
      <c r="A1444" s="22">
        <v>42976</v>
      </c>
      <c r="B1444" s="21" t="s">
        <v>41</v>
      </c>
      <c r="C1444" s="5">
        <v>58.879939467089741</v>
      </c>
      <c r="D1444">
        <v>34</v>
      </c>
      <c r="E1444" s="65">
        <f>VLOOKUP(B1444,'SKU List'!$A$6:$C$11,3,1)</f>
        <v>50.79</v>
      </c>
      <c r="F1444" s="140">
        <f t="shared" si="22"/>
        <v>0.15928213166154248</v>
      </c>
    </row>
    <row r="1445" spans="1:6" ht="15" customHeight="1" x14ac:dyDescent="0.25">
      <c r="A1445" s="22">
        <v>42976</v>
      </c>
      <c r="B1445" s="21" t="s">
        <v>33</v>
      </c>
      <c r="C1445" s="5">
        <v>53.405080865604532</v>
      </c>
      <c r="D1445">
        <v>25</v>
      </c>
      <c r="E1445" s="65">
        <f>VLOOKUP(B1445,'SKU List'!$A$6:$C$11,3,1)</f>
        <v>45.710999999999999</v>
      </c>
      <c r="F1445" s="140">
        <f t="shared" si="22"/>
        <v>0.16832011694350449</v>
      </c>
    </row>
    <row r="1446" spans="1:6" ht="15" customHeight="1" x14ac:dyDescent="0.25">
      <c r="A1446" s="22">
        <v>42976</v>
      </c>
      <c r="B1446" s="21" t="s">
        <v>34</v>
      </c>
      <c r="C1446" s="5">
        <v>52.221636244746563</v>
      </c>
      <c r="D1446">
        <v>43</v>
      </c>
      <c r="E1446" s="65">
        <f>VLOOKUP(B1446,'SKU List'!$A$6:$C$11,3,1)</f>
        <v>40.632000000000005</v>
      </c>
      <c r="F1446" s="140">
        <f t="shared" si="22"/>
        <v>0.28523420566909224</v>
      </c>
    </row>
    <row r="1447" spans="1:6" ht="15" customHeight="1" x14ac:dyDescent="0.25">
      <c r="A1447" s="22">
        <v>42976</v>
      </c>
      <c r="B1447" s="21">
        <v>84325322</v>
      </c>
      <c r="C1447" s="5">
        <v>44.542124470678097</v>
      </c>
      <c r="D1447">
        <v>24</v>
      </c>
      <c r="E1447" s="65">
        <f>VLOOKUP(B1447,'SKU List'!$A$6:$C$11,3,1)</f>
        <v>35.552999999999997</v>
      </c>
      <c r="F1447" s="140">
        <f t="shared" si="22"/>
        <v>0.25283729841864538</v>
      </c>
    </row>
    <row r="1448" spans="1:6" ht="15" customHeight="1" x14ac:dyDescent="0.25">
      <c r="A1448" s="22">
        <v>42976</v>
      </c>
      <c r="B1448" s="21" t="s">
        <v>35</v>
      </c>
      <c r="C1448" s="5">
        <v>59.585783589994101</v>
      </c>
      <c r="D1448">
        <v>34</v>
      </c>
      <c r="E1448" s="65">
        <f>VLOOKUP(B1448,'SKU List'!$A$6:$C$11,3,1)</f>
        <v>50.79</v>
      </c>
      <c r="F1448" s="140">
        <f t="shared" si="22"/>
        <v>0.1731794367000217</v>
      </c>
    </row>
    <row r="1449" spans="1:6" ht="15" customHeight="1" x14ac:dyDescent="0.25">
      <c r="A1449" s="22">
        <v>42976</v>
      </c>
      <c r="B1449" s="21" t="s">
        <v>36</v>
      </c>
      <c r="C1449" s="5">
        <v>65.102709520242897</v>
      </c>
      <c r="D1449">
        <v>36</v>
      </c>
      <c r="E1449" s="65">
        <f>VLOOKUP(B1449,'SKU List'!$A$6:$C$11,3,1)</f>
        <v>50.79</v>
      </c>
      <c r="F1449" s="140">
        <f t="shared" si="22"/>
        <v>0.2818017231786355</v>
      </c>
    </row>
    <row r="1450" spans="1:6" x14ac:dyDescent="0.25">
      <c r="A1450" s="22">
        <v>42977</v>
      </c>
      <c r="B1450" s="21" t="s">
        <v>41</v>
      </c>
      <c r="C1450" s="5">
        <v>57.386847531731924</v>
      </c>
      <c r="D1450">
        <v>41</v>
      </c>
      <c r="E1450" s="65">
        <f>VLOOKUP(B1450,'SKU List'!$A$6:$C$11,3,1)</f>
        <v>50.79</v>
      </c>
      <c r="F1450" s="140">
        <f t="shared" si="22"/>
        <v>0.12988477124890579</v>
      </c>
    </row>
    <row r="1451" spans="1:6" ht="15" customHeight="1" x14ac:dyDescent="0.25">
      <c r="A1451" s="22">
        <v>42977</v>
      </c>
      <c r="B1451" s="21" t="s">
        <v>33</v>
      </c>
      <c r="C1451" s="5">
        <v>51.05061560106234</v>
      </c>
      <c r="D1451">
        <v>28</v>
      </c>
      <c r="E1451" s="65">
        <f>VLOOKUP(B1451,'SKU List'!$A$6:$C$11,3,1)</f>
        <v>45.710999999999999</v>
      </c>
      <c r="F1451" s="140">
        <f t="shared" si="22"/>
        <v>0.11681248717075413</v>
      </c>
    </row>
    <row r="1452" spans="1:6" ht="15" customHeight="1" x14ac:dyDescent="0.25">
      <c r="A1452" s="22">
        <v>42977</v>
      </c>
      <c r="B1452" s="21" t="s">
        <v>34</v>
      </c>
      <c r="C1452" s="5">
        <v>51.885638888903749</v>
      </c>
      <c r="D1452">
        <v>42</v>
      </c>
      <c r="E1452" s="65">
        <f>VLOOKUP(B1452,'SKU List'!$A$6:$C$11,3,1)</f>
        <v>40.632000000000005</v>
      </c>
      <c r="F1452" s="140">
        <f t="shared" si="22"/>
        <v>0.27696492638569953</v>
      </c>
    </row>
    <row r="1453" spans="1:6" ht="15" customHeight="1" x14ac:dyDescent="0.25">
      <c r="A1453" s="22">
        <v>42977</v>
      </c>
      <c r="B1453" s="21">
        <v>84325322</v>
      </c>
      <c r="C1453" s="5">
        <v>42.157887112214659</v>
      </c>
      <c r="D1453">
        <v>23</v>
      </c>
      <c r="E1453" s="65">
        <f>VLOOKUP(B1453,'SKU List'!$A$6:$C$11,3,1)</f>
        <v>35.552999999999997</v>
      </c>
      <c r="F1453" s="140">
        <f t="shared" si="22"/>
        <v>0.18577580266685406</v>
      </c>
    </row>
    <row r="1454" spans="1:6" ht="15" customHeight="1" x14ac:dyDescent="0.25">
      <c r="A1454" s="22">
        <v>42977</v>
      </c>
      <c r="B1454" s="21" t="s">
        <v>35</v>
      </c>
      <c r="C1454" s="5">
        <v>61.163360743366333</v>
      </c>
      <c r="D1454">
        <v>39</v>
      </c>
      <c r="E1454" s="65">
        <f>VLOOKUP(B1454,'SKU List'!$A$6:$C$11,3,1)</f>
        <v>50.79</v>
      </c>
      <c r="F1454" s="140">
        <f t="shared" si="22"/>
        <v>0.20424021940079412</v>
      </c>
    </row>
    <row r="1455" spans="1:6" ht="15" customHeight="1" x14ac:dyDescent="0.25">
      <c r="A1455" s="22">
        <v>42977</v>
      </c>
      <c r="B1455" s="21" t="s">
        <v>36</v>
      </c>
      <c r="C1455" s="5">
        <v>64.13862641238299</v>
      </c>
      <c r="D1455">
        <v>38</v>
      </c>
      <c r="E1455" s="65">
        <f>VLOOKUP(B1455,'SKU List'!$A$6:$C$11,3,1)</f>
        <v>50.79</v>
      </c>
      <c r="F1455" s="140">
        <f t="shared" si="22"/>
        <v>0.2628199726793265</v>
      </c>
    </row>
    <row r="1456" spans="1:6" x14ac:dyDescent="0.25">
      <c r="A1456" s="22">
        <v>42978</v>
      </c>
      <c r="B1456" s="21" t="s">
        <v>41</v>
      </c>
      <c r="C1456" s="5">
        <v>64.378710153256264</v>
      </c>
      <c r="D1456">
        <v>36</v>
      </c>
      <c r="E1456" s="65">
        <f>VLOOKUP(B1456,'SKU List'!$A$6:$C$11,3,1)</f>
        <v>50.79</v>
      </c>
      <c r="F1456" s="140">
        <f t="shared" si="22"/>
        <v>0.26754696108006037</v>
      </c>
    </row>
    <row r="1457" spans="1:6" ht="15" customHeight="1" x14ac:dyDescent="0.25">
      <c r="A1457" s="22">
        <v>42978</v>
      </c>
      <c r="B1457" s="21" t="s">
        <v>33</v>
      </c>
      <c r="C1457" s="5">
        <v>59.353437666162996</v>
      </c>
      <c r="D1457">
        <v>32</v>
      </c>
      <c r="E1457" s="65">
        <f>VLOOKUP(B1457,'SKU List'!$A$6:$C$11,3,1)</f>
        <v>45.710999999999999</v>
      </c>
      <c r="F1457" s="140">
        <f t="shared" si="22"/>
        <v>0.2984497750248955</v>
      </c>
    </row>
    <row r="1458" spans="1:6" ht="15" customHeight="1" x14ac:dyDescent="0.25">
      <c r="A1458" s="22">
        <v>42978</v>
      </c>
      <c r="B1458" s="21" t="s">
        <v>34</v>
      </c>
      <c r="C1458" s="5">
        <v>51.39223282893726</v>
      </c>
      <c r="D1458">
        <v>44</v>
      </c>
      <c r="E1458" s="65">
        <f>VLOOKUP(B1458,'SKU List'!$A$6:$C$11,3,1)</f>
        <v>40.632000000000005</v>
      </c>
      <c r="F1458" s="140">
        <f t="shared" si="22"/>
        <v>0.2648216388299186</v>
      </c>
    </row>
    <row r="1459" spans="1:6" ht="15" customHeight="1" x14ac:dyDescent="0.25">
      <c r="A1459" s="22">
        <v>42978</v>
      </c>
      <c r="B1459" s="21">
        <v>84325322</v>
      </c>
      <c r="C1459" s="5">
        <v>44.850947856643025</v>
      </c>
      <c r="D1459">
        <v>23</v>
      </c>
      <c r="E1459" s="65">
        <f>VLOOKUP(B1459,'SKU List'!$A$6:$C$11,3,1)</f>
        <v>35.552999999999997</v>
      </c>
      <c r="F1459" s="140">
        <f t="shared" si="22"/>
        <v>0.26152358047543184</v>
      </c>
    </row>
    <row r="1460" spans="1:6" ht="15" customHeight="1" x14ac:dyDescent="0.25">
      <c r="A1460" s="22">
        <v>42978</v>
      </c>
      <c r="B1460" s="21" t="s">
        <v>35</v>
      </c>
      <c r="C1460" s="5">
        <v>59.930014673407982</v>
      </c>
      <c r="D1460">
        <v>33</v>
      </c>
      <c r="E1460" s="65">
        <f>VLOOKUP(B1460,'SKU List'!$A$6:$C$11,3,1)</f>
        <v>50.79</v>
      </c>
      <c r="F1460" s="140">
        <f t="shared" si="22"/>
        <v>0.1799569732901749</v>
      </c>
    </row>
    <row r="1461" spans="1:6" ht="15" customHeight="1" x14ac:dyDescent="0.25">
      <c r="A1461" s="22">
        <v>42978</v>
      </c>
      <c r="B1461" s="21" t="s">
        <v>36</v>
      </c>
      <c r="C1461" s="5">
        <v>65.857150611658795</v>
      </c>
      <c r="D1461">
        <v>43</v>
      </c>
      <c r="E1461" s="65">
        <f>VLOOKUP(B1461,'SKU List'!$A$6:$C$11,3,1)</f>
        <v>50.79</v>
      </c>
      <c r="F1461" s="140">
        <f t="shared" si="22"/>
        <v>0.29665584980623738</v>
      </c>
    </row>
    <row r="1462" spans="1:6" x14ac:dyDescent="0.25">
      <c r="A1462" s="22">
        <v>42979</v>
      </c>
      <c r="B1462" s="21" t="s">
        <v>41</v>
      </c>
      <c r="C1462" s="5">
        <v>59.880543195258738</v>
      </c>
      <c r="D1462">
        <v>40</v>
      </c>
      <c r="E1462" s="65">
        <f>VLOOKUP(B1462,'SKU List'!$A$6:$C$11,3,1)</f>
        <v>50.79</v>
      </c>
      <c r="F1462" s="140">
        <f t="shared" si="22"/>
        <v>0.17898293355500569</v>
      </c>
    </row>
    <row r="1463" spans="1:6" ht="15" customHeight="1" x14ac:dyDescent="0.25">
      <c r="A1463" s="22">
        <v>42979</v>
      </c>
      <c r="B1463" s="21" t="s">
        <v>33</v>
      </c>
      <c r="C1463" s="5">
        <v>54.377810998800349</v>
      </c>
      <c r="D1463">
        <v>32</v>
      </c>
      <c r="E1463" s="65">
        <f>VLOOKUP(B1463,'SKU List'!$A$6:$C$11,3,1)</f>
        <v>45.710999999999999</v>
      </c>
      <c r="F1463" s="140">
        <f t="shared" si="22"/>
        <v>0.18960011810724664</v>
      </c>
    </row>
    <row r="1464" spans="1:6" ht="15" customHeight="1" x14ac:dyDescent="0.25">
      <c r="A1464" s="22">
        <v>42979</v>
      </c>
      <c r="B1464" s="21" t="s">
        <v>34</v>
      </c>
      <c r="C1464" s="5">
        <v>51.978180864450685</v>
      </c>
      <c r="D1464">
        <v>42</v>
      </c>
      <c r="E1464" s="65">
        <f>VLOOKUP(B1464,'SKU List'!$A$6:$C$11,3,1)</f>
        <v>40.632000000000005</v>
      </c>
      <c r="F1464" s="140">
        <f t="shared" si="22"/>
        <v>0.27924249026507875</v>
      </c>
    </row>
    <row r="1465" spans="1:6" ht="15" customHeight="1" x14ac:dyDescent="0.25">
      <c r="A1465" s="22">
        <v>42979</v>
      </c>
      <c r="B1465" s="21">
        <v>84325322</v>
      </c>
      <c r="C1465" s="5">
        <v>39.325733560409702</v>
      </c>
      <c r="D1465">
        <v>23</v>
      </c>
      <c r="E1465" s="65">
        <f>VLOOKUP(B1465,'SKU List'!$A$6:$C$11,3,1)</f>
        <v>35.552999999999997</v>
      </c>
      <c r="F1465" s="140">
        <f t="shared" si="22"/>
        <v>0.10611575845666203</v>
      </c>
    </row>
    <row r="1466" spans="1:6" ht="15" customHeight="1" x14ac:dyDescent="0.25">
      <c r="A1466" s="22">
        <v>42979</v>
      </c>
      <c r="B1466" s="21" t="s">
        <v>35</v>
      </c>
      <c r="C1466" s="5">
        <v>59.943306124561431</v>
      </c>
      <c r="D1466">
        <v>40</v>
      </c>
      <c r="E1466" s="65">
        <f>VLOOKUP(B1466,'SKU List'!$A$6:$C$11,3,1)</f>
        <v>50.79</v>
      </c>
      <c r="F1466" s="140">
        <f t="shared" si="22"/>
        <v>0.18021866754403293</v>
      </c>
    </row>
    <row r="1467" spans="1:6" ht="15" customHeight="1" x14ac:dyDescent="0.25">
      <c r="A1467" s="22">
        <v>42979</v>
      </c>
      <c r="B1467" s="21" t="s">
        <v>36</v>
      </c>
      <c r="C1467" s="5">
        <v>60.498784932593267</v>
      </c>
      <c r="D1467">
        <v>39</v>
      </c>
      <c r="E1467" s="65">
        <f>VLOOKUP(B1467,'SKU List'!$A$6:$C$11,3,1)</f>
        <v>50.79</v>
      </c>
      <c r="F1467" s="140">
        <f t="shared" si="22"/>
        <v>0.19115544265787099</v>
      </c>
    </row>
    <row r="1468" spans="1:6" x14ac:dyDescent="0.25">
      <c r="A1468" s="22">
        <v>42980</v>
      </c>
      <c r="B1468" s="21" t="s">
        <v>41</v>
      </c>
      <c r="C1468" s="5">
        <v>64.381154113032167</v>
      </c>
      <c r="D1468">
        <v>40</v>
      </c>
      <c r="E1468" s="65">
        <f>VLOOKUP(B1468,'SKU List'!$A$6:$C$11,3,1)</f>
        <v>50.79</v>
      </c>
      <c r="F1468" s="140">
        <f t="shared" si="22"/>
        <v>0.26759507999669557</v>
      </c>
    </row>
    <row r="1469" spans="1:6" ht="15" customHeight="1" x14ac:dyDescent="0.25">
      <c r="A1469" s="22">
        <v>42980</v>
      </c>
      <c r="B1469" s="21" t="s">
        <v>33</v>
      </c>
      <c r="C1469" s="5">
        <v>50.624129147206745</v>
      </c>
      <c r="D1469">
        <v>26</v>
      </c>
      <c r="E1469" s="65">
        <f>VLOOKUP(B1469,'SKU List'!$A$6:$C$11,3,1)</f>
        <v>45.710999999999999</v>
      </c>
      <c r="F1469" s="140">
        <f t="shared" si="22"/>
        <v>0.10748242539447279</v>
      </c>
    </row>
    <row r="1470" spans="1:6" ht="15" customHeight="1" x14ac:dyDescent="0.25">
      <c r="A1470" s="22">
        <v>42980</v>
      </c>
      <c r="B1470" s="21" t="s">
        <v>34</v>
      </c>
      <c r="C1470" s="5">
        <v>45.974490935482365</v>
      </c>
      <c r="D1470">
        <v>42</v>
      </c>
      <c r="E1470" s="65">
        <f>VLOOKUP(B1470,'SKU List'!$A$6:$C$11,3,1)</f>
        <v>40.632000000000005</v>
      </c>
      <c r="F1470" s="140">
        <f t="shared" si="22"/>
        <v>0.13148481333634474</v>
      </c>
    </row>
    <row r="1471" spans="1:6" ht="15" customHeight="1" x14ac:dyDescent="0.25">
      <c r="A1471" s="22">
        <v>42980</v>
      </c>
      <c r="B1471" s="21">
        <v>84325322</v>
      </c>
      <c r="C1471" s="5">
        <v>44.816309549715868</v>
      </c>
      <c r="D1471">
        <v>20</v>
      </c>
      <c r="E1471" s="65">
        <f>VLOOKUP(B1471,'SKU List'!$A$6:$C$11,3,1)</f>
        <v>35.552999999999997</v>
      </c>
      <c r="F1471" s="140">
        <f t="shared" si="22"/>
        <v>0.26054930806727622</v>
      </c>
    </row>
    <row r="1472" spans="1:6" ht="15" customHeight="1" x14ac:dyDescent="0.25">
      <c r="A1472" s="22">
        <v>42980</v>
      </c>
      <c r="B1472" s="21" t="s">
        <v>35</v>
      </c>
      <c r="C1472" s="5">
        <v>62.948138553114781</v>
      </c>
      <c r="D1472">
        <v>37</v>
      </c>
      <c r="E1472" s="65">
        <f>VLOOKUP(B1472,'SKU List'!$A$6:$C$11,3,1)</f>
        <v>50.79</v>
      </c>
      <c r="F1472" s="140">
        <f t="shared" si="22"/>
        <v>0.23938055824207091</v>
      </c>
    </row>
    <row r="1473" spans="1:6" ht="15" customHeight="1" x14ac:dyDescent="0.25">
      <c r="A1473" s="22">
        <v>42980</v>
      </c>
      <c r="B1473" s="21" t="s">
        <v>36</v>
      </c>
      <c r="C1473" s="5">
        <v>56.583889189696869</v>
      </c>
      <c r="D1473">
        <v>34</v>
      </c>
      <c r="E1473" s="65">
        <f>VLOOKUP(B1473,'SKU List'!$A$6:$C$11,3,1)</f>
        <v>50.79</v>
      </c>
      <c r="F1473" s="140">
        <f t="shared" si="22"/>
        <v>0.11407539259099961</v>
      </c>
    </row>
    <row r="1474" spans="1:6" x14ac:dyDescent="0.25">
      <c r="A1474" s="22">
        <v>42981</v>
      </c>
      <c r="B1474" s="21" t="s">
        <v>41</v>
      </c>
      <c r="C1474" s="5">
        <v>64.958691908182573</v>
      </c>
      <c r="D1474">
        <v>33</v>
      </c>
      <c r="E1474" s="65">
        <f>VLOOKUP(B1474,'SKU List'!$A$6:$C$11,3,1)</f>
        <v>50.79</v>
      </c>
      <c r="F1474" s="140">
        <f t="shared" si="22"/>
        <v>0.27896617263600265</v>
      </c>
    </row>
    <row r="1475" spans="1:6" ht="15" customHeight="1" x14ac:dyDescent="0.25">
      <c r="A1475" s="22">
        <v>42981</v>
      </c>
      <c r="B1475" s="21" t="s">
        <v>33</v>
      </c>
      <c r="C1475" s="5">
        <v>52.872207003377305</v>
      </c>
      <c r="D1475">
        <v>25</v>
      </c>
      <c r="E1475" s="65">
        <f>VLOOKUP(B1475,'SKU List'!$A$6:$C$11,3,1)</f>
        <v>45.710999999999999</v>
      </c>
      <c r="F1475" s="140">
        <f t="shared" si="22"/>
        <v>0.15666266332780526</v>
      </c>
    </row>
    <row r="1476" spans="1:6" ht="15" customHeight="1" x14ac:dyDescent="0.25">
      <c r="A1476" s="22">
        <v>42981</v>
      </c>
      <c r="B1476" s="21" t="s">
        <v>34</v>
      </c>
      <c r="C1476" s="5">
        <v>45.717786096233631</v>
      </c>
      <c r="D1476">
        <v>40</v>
      </c>
      <c r="E1476" s="65">
        <f>VLOOKUP(B1476,'SKU List'!$A$6:$C$11,3,1)</f>
        <v>40.632000000000005</v>
      </c>
      <c r="F1476" s="140">
        <f t="shared" si="22"/>
        <v>0.12516701359110124</v>
      </c>
    </row>
    <row r="1477" spans="1:6" ht="15" customHeight="1" x14ac:dyDescent="0.25">
      <c r="A1477" s="22">
        <v>42981</v>
      </c>
      <c r="B1477" s="21">
        <v>84325322</v>
      </c>
      <c r="C1477" s="5">
        <v>43.469312418616163</v>
      </c>
      <c r="D1477">
        <v>19</v>
      </c>
      <c r="E1477" s="65">
        <f>VLOOKUP(B1477,'SKU List'!$A$6:$C$11,3,1)</f>
        <v>35.552999999999997</v>
      </c>
      <c r="F1477" s="140">
        <f t="shared" ref="F1477:F1540" si="23">(C1477-E1477)/E1477</f>
        <v>0.22266229062571838</v>
      </c>
    </row>
    <row r="1478" spans="1:6" ht="15" customHeight="1" x14ac:dyDescent="0.25">
      <c r="A1478" s="22">
        <v>42981</v>
      </c>
      <c r="B1478" s="21" t="s">
        <v>35</v>
      </c>
      <c r="C1478" s="5">
        <v>65.258668464445478</v>
      </c>
      <c r="D1478">
        <v>38</v>
      </c>
      <c r="E1478" s="65">
        <f>VLOOKUP(B1478,'SKU List'!$A$6:$C$11,3,1)</f>
        <v>50.79</v>
      </c>
      <c r="F1478" s="140">
        <f t="shared" si="23"/>
        <v>0.28487238559648509</v>
      </c>
    </row>
    <row r="1479" spans="1:6" ht="15" customHeight="1" x14ac:dyDescent="0.25">
      <c r="A1479" s="22">
        <v>42981</v>
      </c>
      <c r="B1479" s="21" t="s">
        <v>36</v>
      </c>
      <c r="C1479" s="5">
        <v>61.923409123358063</v>
      </c>
      <c r="D1479">
        <v>34</v>
      </c>
      <c r="E1479" s="65">
        <f>VLOOKUP(B1479,'SKU List'!$A$6:$C$11,3,1)</f>
        <v>50.79</v>
      </c>
      <c r="F1479" s="140">
        <f t="shared" si="23"/>
        <v>0.21920474745733537</v>
      </c>
    </row>
    <row r="1480" spans="1:6" x14ac:dyDescent="0.25">
      <c r="A1480" s="22">
        <v>42982</v>
      </c>
      <c r="B1480" s="21" t="s">
        <v>41</v>
      </c>
      <c r="C1480" s="5">
        <v>58.484537545504139</v>
      </c>
      <c r="D1480">
        <v>39</v>
      </c>
      <c r="E1480" s="65">
        <f>VLOOKUP(B1480,'SKU List'!$A$6:$C$11,3,1)</f>
        <v>50.79</v>
      </c>
      <c r="F1480" s="140">
        <f t="shared" si="23"/>
        <v>0.15149709678094389</v>
      </c>
    </row>
    <row r="1481" spans="1:6" ht="15" customHeight="1" x14ac:dyDescent="0.25">
      <c r="A1481" s="22">
        <v>42982</v>
      </c>
      <c r="B1481" s="21" t="s">
        <v>33</v>
      </c>
      <c r="C1481" s="5">
        <v>54.055195067802188</v>
      </c>
      <c r="D1481">
        <v>26</v>
      </c>
      <c r="E1481" s="65">
        <f>VLOOKUP(B1481,'SKU List'!$A$6:$C$11,3,1)</f>
        <v>45.710999999999999</v>
      </c>
      <c r="F1481" s="140">
        <f t="shared" si="23"/>
        <v>0.18254238734226313</v>
      </c>
    </row>
    <row r="1482" spans="1:6" ht="15" customHeight="1" x14ac:dyDescent="0.25">
      <c r="A1482" s="22">
        <v>42982</v>
      </c>
      <c r="B1482" s="21" t="s">
        <v>34</v>
      </c>
      <c r="C1482" s="5">
        <v>47.916580881861726</v>
      </c>
      <c r="D1482">
        <v>47</v>
      </c>
      <c r="E1482" s="65">
        <f>VLOOKUP(B1482,'SKU List'!$A$6:$C$11,3,1)</f>
        <v>40.632000000000005</v>
      </c>
      <c r="F1482" s="140">
        <f t="shared" si="23"/>
        <v>0.17928186852386593</v>
      </c>
    </row>
    <row r="1483" spans="1:6" ht="15" customHeight="1" x14ac:dyDescent="0.25">
      <c r="A1483" s="22">
        <v>42982</v>
      </c>
      <c r="B1483" s="21">
        <v>84325322</v>
      </c>
      <c r="C1483" s="5">
        <v>45.574772350661327</v>
      </c>
      <c r="D1483">
        <v>24</v>
      </c>
      <c r="E1483" s="65">
        <f>VLOOKUP(B1483,'SKU List'!$A$6:$C$11,3,1)</f>
        <v>35.552999999999997</v>
      </c>
      <c r="F1483" s="140">
        <f t="shared" si="23"/>
        <v>0.28188260767477652</v>
      </c>
    </row>
    <row r="1484" spans="1:6" ht="15" customHeight="1" x14ac:dyDescent="0.25">
      <c r="A1484" s="22">
        <v>42982</v>
      </c>
      <c r="B1484" s="21" t="s">
        <v>35</v>
      </c>
      <c r="C1484" s="5">
        <v>58.873871539815035</v>
      </c>
      <c r="D1484">
        <v>42</v>
      </c>
      <c r="E1484" s="65">
        <f>VLOOKUP(B1484,'SKU List'!$A$6:$C$11,3,1)</f>
        <v>50.79</v>
      </c>
      <c r="F1484" s="140">
        <f t="shared" si="23"/>
        <v>0.15916266075635038</v>
      </c>
    </row>
    <row r="1485" spans="1:6" ht="15" customHeight="1" x14ac:dyDescent="0.25">
      <c r="A1485" s="22">
        <v>42982</v>
      </c>
      <c r="B1485" s="21" t="s">
        <v>36</v>
      </c>
      <c r="C1485" s="5">
        <v>56.644559187506587</v>
      </c>
      <c r="D1485">
        <v>42</v>
      </c>
      <c r="E1485" s="65">
        <f>VLOOKUP(B1485,'SKU List'!$A$6:$C$11,3,1)</f>
        <v>50.79</v>
      </c>
      <c r="F1485" s="140">
        <f t="shared" si="23"/>
        <v>0.11526991902946619</v>
      </c>
    </row>
    <row r="1486" spans="1:6" x14ac:dyDescent="0.25">
      <c r="A1486" s="22">
        <v>42983</v>
      </c>
      <c r="B1486" s="21" t="s">
        <v>41</v>
      </c>
      <c r="C1486" s="5">
        <v>58.524511792363455</v>
      </c>
      <c r="D1486">
        <v>38</v>
      </c>
      <c r="E1486" s="65">
        <f>VLOOKUP(B1486,'SKU List'!$A$6:$C$11,3,1)</f>
        <v>50.79</v>
      </c>
      <c r="F1486" s="140">
        <f t="shared" si="23"/>
        <v>0.1522841463351734</v>
      </c>
    </row>
    <row r="1487" spans="1:6" ht="15" customHeight="1" x14ac:dyDescent="0.25">
      <c r="A1487" s="22">
        <v>42983</v>
      </c>
      <c r="B1487" s="21" t="s">
        <v>33</v>
      </c>
      <c r="C1487" s="5">
        <v>55.634970608153303</v>
      </c>
      <c r="D1487">
        <v>33</v>
      </c>
      <c r="E1487" s="65">
        <f>VLOOKUP(B1487,'SKU List'!$A$6:$C$11,3,1)</f>
        <v>45.710999999999999</v>
      </c>
      <c r="F1487" s="140">
        <f t="shared" si="23"/>
        <v>0.21710246129275895</v>
      </c>
    </row>
    <row r="1488" spans="1:6" ht="15" customHeight="1" x14ac:dyDescent="0.25">
      <c r="A1488" s="22">
        <v>42983</v>
      </c>
      <c r="B1488" s="21" t="s">
        <v>34</v>
      </c>
      <c r="C1488" s="5">
        <v>48.103509436138495</v>
      </c>
      <c r="D1488">
        <v>39</v>
      </c>
      <c r="E1488" s="65">
        <f>VLOOKUP(B1488,'SKU List'!$A$6:$C$11,3,1)</f>
        <v>40.632000000000005</v>
      </c>
      <c r="F1488" s="140">
        <f t="shared" si="23"/>
        <v>0.1838823940770449</v>
      </c>
    </row>
    <row r="1489" spans="1:6" ht="15" customHeight="1" x14ac:dyDescent="0.25">
      <c r="A1489" s="22">
        <v>42983</v>
      </c>
      <c r="B1489" s="21">
        <v>84325322</v>
      </c>
      <c r="C1489" s="5">
        <v>43.888620223258272</v>
      </c>
      <c r="D1489">
        <v>24</v>
      </c>
      <c r="E1489" s="65">
        <f>VLOOKUP(B1489,'SKU List'!$A$6:$C$11,3,1)</f>
        <v>35.552999999999997</v>
      </c>
      <c r="F1489" s="140">
        <f t="shared" si="23"/>
        <v>0.23445617031638047</v>
      </c>
    </row>
    <row r="1490" spans="1:6" ht="15" customHeight="1" x14ac:dyDescent="0.25">
      <c r="A1490" s="22">
        <v>42983</v>
      </c>
      <c r="B1490" s="21" t="s">
        <v>35</v>
      </c>
      <c r="C1490" s="5">
        <v>59.925307621707553</v>
      </c>
      <c r="D1490">
        <v>35</v>
      </c>
      <c r="E1490" s="65">
        <f>VLOOKUP(B1490,'SKU List'!$A$6:$C$11,3,1)</f>
        <v>50.79</v>
      </c>
      <c r="F1490" s="140">
        <f t="shared" si="23"/>
        <v>0.17986429654868191</v>
      </c>
    </row>
    <row r="1491" spans="1:6" ht="15" customHeight="1" x14ac:dyDescent="0.25">
      <c r="A1491" s="22">
        <v>42983</v>
      </c>
      <c r="B1491" s="21" t="s">
        <v>36</v>
      </c>
      <c r="C1491" s="5">
        <v>59.538277501197534</v>
      </c>
      <c r="D1491">
        <v>37</v>
      </c>
      <c r="E1491" s="65">
        <f>VLOOKUP(B1491,'SKU List'!$A$6:$C$11,3,1)</f>
        <v>50.79</v>
      </c>
      <c r="F1491" s="140">
        <f t="shared" si="23"/>
        <v>0.17224409334903593</v>
      </c>
    </row>
    <row r="1492" spans="1:6" x14ac:dyDescent="0.25">
      <c r="A1492" s="22">
        <v>42984</v>
      </c>
      <c r="B1492" s="21" t="s">
        <v>41</v>
      </c>
      <c r="C1492" s="5">
        <v>63.239124959262945</v>
      </c>
      <c r="D1492">
        <v>35</v>
      </c>
      <c r="E1492" s="65">
        <f>VLOOKUP(B1492,'SKU List'!$A$6:$C$11,3,1)</f>
        <v>50.79</v>
      </c>
      <c r="F1492" s="140">
        <f t="shared" si="23"/>
        <v>0.24510976489984143</v>
      </c>
    </row>
    <row r="1493" spans="1:6" ht="15" customHeight="1" x14ac:dyDescent="0.25">
      <c r="A1493" s="22">
        <v>42984</v>
      </c>
      <c r="B1493" s="21" t="s">
        <v>33</v>
      </c>
      <c r="C1493" s="5">
        <v>50.868350457194708</v>
      </c>
      <c r="D1493">
        <v>25</v>
      </c>
      <c r="E1493" s="65">
        <f>VLOOKUP(B1493,'SKU List'!$A$6:$C$11,3,1)</f>
        <v>45.710999999999999</v>
      </c>
      <c r="F1493" s="140">
        <f t="shared" si="23"/>
        <v>0.11282515055883069</v>
      </c>
    </row>
    <row r="1494" spans="1:6" ht="15" customHeight="1" x14ac:dyDescent="0.25">
      <c r="A1494" s="22">
        <v>42984</v>
      </c>
      <c r="B1494" s="21" t="s">
        <v>34</v>
      </c>
      <c r="C1494" s="5">
        <v>46.888191561085151</v>
      </c>
      <c r="D1494">
        <v>38</v>
      </c>
      <c r="E1494" s="65">
        <f>VLOOKUP(B1494,'SKU List'!$A$6:$C$11,3,1)</f>
        <v>40.632000000000005</v>
      </c>
      <c r="F1494" s="140">
        <f t="shared" si="23"/>
        <v>0.15397203093830342</v>
      </c>
    </row>
    <row r="1495" spans="1:6" ht="15" customHeight="1" x14ac:dyDescent="0.25">
      <c r="A1495" s="22">
        <v>42984</v>
      </c>
      <c r="B1495" s="21">
        <v>84325322</v>
      </c>
      <c r="C1495" s="5">
        <v>39.373025089087207</v>
      </c>
      <c r="D1495">
        <v>21</v>
      </c>
      <c r="E1495" s="65">
        <f>VLOOKUP(B1495,'SKU List'!$A$6:$C$11,3,1)</f>
        <v>35.552999999999997</v>
      </c>
      <c r="F1495" s="140">
        <f t="shared" si="23"/>
        <v>0.10744592830667482</v>
      </c>
    </row>
    <row r="1496" spans="1:6" ht="15" customHeight="1" x14ac:dyDescent="0.25">
      <c r="A1496" s="22">
        <v>42984</v>
      </c>
      <c r="B1496" s="21" t="s">
        <v>35</v>
      </c>
      <c r="C1496" s="5">
        <v>59.572192688859971</v>
      </c>
      <c r="D1496">
        <v>34</v>
      </c>
      <c r="E1496" s="65">
        <f>VLOOKUP(B1496,'SKU List'!$A$6:$C$11,3,1)</f>
        <v>50.79</v>
      </c>
      <c r="F1496" s="140">
        <f t="shared" si="23"/>
        <v>0.17291184660090514</v>
      </c>
    </row>
    <row r="1497" spans="1:6" ht="15" customHeight="1" x14ac:dyDescent="0.25">
      <c r="A1497" s="22">
        <v>42984</v>
      </c>
      <c r="B1497" s="21" t="s">
        <v>36</v>
      </c>
      <c r="C1497" s="5">
        <v>65.988304223885109</v>
      </c>
      <c r="D1497">
        <v>39</v>
      </c>
      <c r="E1497" s="65">
        <f>VLOOKUP(B1497,'SKU List'!$A$6:$C$11,3,1)</f>
        <v>50.79</v>
      </c>
      <c r="F1497" s="140">
        <f t="shared" si="23"/>
        <v>0.29923812214776746</v>
      </c>
    </row>
    <row r="1498" spans="1:6" x14ac:dyDescent="0.25">
      <c r="A1498" s="22">
        <v>42985</v>
      </c>
      <c r="B1498" s="21" t="s">
        <v>41</v>
      </c>
      <c r="C1498" s="5">
        <v>55.994603693218373</v>
      </c>
      <c r="D1498">
        <v>35</v>
      </c>
      <c r="E1498" s="65">
        <f>VLOOKUP(B1498,'SKU List'!$A$6:$C$11,3,1)</f>
        <v>50.79</v>
      </c>
      <c r="F1498" s="140">
        <f t="shared" si="23"/>
        <v>0.10247300045714459</v>
      </c>
    </row>
    <row r="1499" spans="1:6" ht="15" customHeight="1" x14ac:dyDescent="0.25">
      <c r="A1499" s="22">
        <v>42985</v>
      </c>
      <c r="B1499" s="21" t="s">
        <v>33</v>
      </c>
      <c r="C1499" s="5">
        <v>53.236032431014614</v>
      </c>
      <c r="D1499">
        <v>29</v>
      </c>
      <c r="E1499" s="65">
        <f>VLOOKUP(B1499,'SKU List'!$A$6:$C$11,3,1)</f>
        <v>45.710999999999999</v>
      </c>
      <c r="F1499" s="140">
        <f t="shared" si="23"/>
        <v>0.1646219166287024</v>
      </c>
    </row>
    <row r="1500" spans="1:6" ht="15" customHeight="1" x14ac:dyDescent="0.25">
      <c r="A1500" s="22">
        <v>42985</v>
      </c>
      <c r="B1500" s="21" t="s">
        <v>34</v>
      </c>
      <c r="C1500" s="5">
        <v>49.11408318894911</v>
      </c>
      <c r="D1500">
        <v>39</v>
      </c>
      <c r="E1500" s="65">
        <f>VLOOKUP(B1500,'SKU List'!$A$6:$C$11,3,1)</f>
        <v>40.632000000000005</v>
      </c>
      <c r="F1500" s="140">
        <f t="shared" si="23"/>
        <v>0.20875377015527424</v>
      </c>
    </row>
    <row r="1501" spans="1:6" ht="15" customHeight="1" x14ac:dyDescent="0.25">
      <c r="A1501" s="22">
        <v>42985</v>
      </c>
      <c r="B1501" s="21">
        <v>84325322</v>
      </c>
      <c r="C1501" s="5">
        <v>44.569358814912661</v>
      </c>
      <c r="D1501">
        <v>19</v>
      </c>
      <c r="E1501" s="65">
        <f>VLOOKUP(B1501,'SKU List'!$A$6:$C$11,3,1)</f>
        <v>35.552999999999997</v>
      </c>
      <c r="F1501" s="140">
        <f t="shared" si="23"/>
        <v>0.25360331940800113</v>
      </c>
    </row>
    <row r="1502" spans="1:6" ht="15" customHeight="1" x14ac:dyDescent="0.25">
      <c r="A1502" s="22">
        <v>42985</v>
      </c>
      <c r="B1502" s="21" t="s">
        <v>35</v>
      </c>
      <c r="C1502" s="5">
        <v>60.507741706439255</v>
      </c>
      <c r="D1502">
        <v>37</v>
      </c>
      <c r="E1502" s="65">
        <f>VLOOKUP(B1502,'SKU List'!$A$6:$C$11,3,1)</f>
        <v>50.79</v>
      </c>
      <c r="F1502" s="140">
        <f t="shared" si="23"/>
        <v>0.19133179181805976</v>
      </c>
    </row>
    <row r="1503" spans="1:6" ht="15" customHeight="1" x14ac:dyDescent="0.25">
      <c r="A1503" s="22">
        <v>42985</v>
      </c>
      <c r="B1503" s="21" t="s">
        <v>36</v>
      </c>
      <c r="C1503" s="5">
        <v>57.040705118621375</v>
      </c>
      <c r="D1503">
        <v>43</v>
      </c>
      <c r="E1503" s="65">
        <f>VLOOKUP(B1503,'SKU List'!$A$6:$C$11,3,1)</f>
        <v>50.79</v>
      </c>
      <c r="F1503" s="140">
        <f t="shared" si="23"/>
        <v>0.12306960265054885</v>
      </c>
    </row>
    <row r="1504" spans="1:6" x14ac:dyDescent="0.25">
      <c r="A1504" s="22">
        <v>42986</v>
      </c>
      <c r="B1504" s="21" t="s">
        <v>41</v>
      </c>
      <c r="C1504" s="5">
        <v>60.328651755810242</v>
      </c>
      <c r="D1504">
        <v>44</v>
      </c>
      <c r="E1504" s="65">
        <f>VLOOKUP(B1504,'SKU List'!$A$6:$C$11,3,1)</f>
        <v>50.79</v>
      </c>
      <c r="F1504" s="140">
        <f t="shared" si="23"/>
        <v>0.18780570497755941</v>
      </c>
    </row>
    <row r="1505" spans="1:6" ht="15" customHeight="1" x14ac:dyDescent="0.25">
      <c r="A1505" s="22">
        <v>42986</v>
      </c>
      <c r="B1505" s="21" t="s">
        <v>33</v>
      </c>
      <c r="C1505" s="5">
        <v>54.40121798417308</v>
      </c>
      <c r="D1505">
        <v>30</v>
      </c>
      <c r="E1505" s="65">
        <f>VLOOKUP(B1505,'SKU List'!$A$6:$C$11,3,1)</f>
        <v>45.710999999999999</v>
      </c>
      <c r="F1505" s="140">
        <f t="shared" si="23"/>
        <v>0.19011218271691893</v>
      </c>
    </row>
    <row r="1506" spans="1:6" ht="15" customHeight="1" x14ac:dyDescent="0.25">
      <c r="A1506" s="22">
        <v>42986</v>
      </c>
      <c r="B1506" s="21" t="s">
        <v>34</v>
      </c>
      <c r="C1506" s="5">
        <v>50.255198729318934</v>
      </c>
      <c r="D1506">
        <v>38</v>
      </c>
      <c r="E1506" s="65">
        <f>VLOOKUP(B1506,'SKU List'!$A$6:$C$11,3,1)</f>
        <v>40.632000000000005</v>
      </c>
      <c r="F1506" s="140">
        <f t="shared" si="23"/>
        <v>0.23683792895547667</v>
      </c>
    </row>
    <row r="1507" spans="1:6" ht="15" customHeight="1" x14ac:dyDescent="0.25">
      <c r="A1507" s="22">
        <v>42986</v>
      </c>
      <c r="B1507" s="21">
        <v>84325322</v>
      </c>
      <c r="C1507" s="5">
        <v>40.998784276690927</v>
      </c>
      <c r="D1507">
        <v>23</v>
      </c>
      <c r="E1507" s="65">
        <f>VLOOKUP(B1507,'SKU List'!$A$6:$C$11,3,1)</f>
        <v>35.552999999999997</v>
      </c>
      <c r="F1507" s="140">
        <f t="shared" si="23"/>
        <v>0.15317369214105503</v>
      </c>
    </row>
    <row r="1508" spans="1:6" ht="15" customHeight="1" x14ac:dyDescent="0.25">
      <c r="A1508" s="22">
        <v>42986</v>
      </c>
      <c r="B1508" s="21" t="s">
        <v>35</v>
      </c>
      <c r="C1508" s="5">
        <v>63.149242492863969</v>
      </c>
      <c r="D1508">
        <v>40</v>
      </c>
      <c r="E1508" s="65">
        <f>VLOOKUP(B1508,'SKU List'!$A$6:$C$11,3,1)</f>
        <v>50.79</v>
      </c>
      <c r="F1508" s="140">
        <f t="shared" si="23"/>
        <v>0.24334007664626836</v>
      </c>
    </row>
    <row r="1509" spans="1:6" ht="15" customHeight="1" x14ac:dyDescent="0.25">
      <c r="A1509" s="22">
        <v>42986</v>
      </c>
      <c r="B1509" s="21" t="s">
        <v>36</v>
      </c>
      <c r="C1509" s="5">
        <v>60.914034500519065</v>
      </c>
      <c r="D1509">
        <v>42</v>
      </c>
      <c r="E1509" s="65">
        <f>VLOOKUP(B1509,'SKU List'!$A$6:$C$11,3,1)</f>
        <v>50.79</v>
      </c>
      <c r="F1509" s="140">
        <f t="shared" si="23"/>
        <v>0.19933125616300584</v>
      </c>
    </row>
    <row r="1510" spans="1:6" x14ac:dyDescent="0.25">
      <c r="A1510" s="22">
        <v>42987</v>
      </c>
      <c r="B1510" s="21" t="s">
        <v>41</v>
      </c>
      <c r="C1510" s="5">
        <v>64.815458558700499</v>
      </c>
      <c r="D1510">
        <v>38</v>
      </c>
      <c r="E1510" s="65">
        <f>VLOOKUP(B1510,'SKU List'!$A$6:$C$11,3,1)</f>
        <v>50.79</v>
      </c>
      <c r="F1510" s="140">
        <f t="shared" si="23"/>
        <v>0.27614606337272102</v>
      </c>
    </row>
    <row r="1511" spans="1:6" ht="15" customHeight="1" x14ac:dyDescent="0.25">
      <c r="A1511" s="22">
        <v>42987</v>
      </c>
      <c r="B1511" s="21" t="s">
        <v>33</v>
      </c>
      <c r="C1511" s="5">
        <v>50.704763744263325</v>
      </c>
      <c r="D1511">
        <v>25</v>
      </c>
      <c r="E1511" s="65">
        <f>VLOOKUP(B1511,'SKU List'!$A$6:$C$11,3,1)</f>
        <v>45.710999999999999</v>
      </c>
      <c r="F1511" s="140">
        <f t="shared" si="23"/>
        <v>0.10924643399320352</v>
      </c>
    </row>
    <row r="1512" spans="1:6" ht="15" customHeight="1" x14ac:dyDescent="0.25">
      <c r="A1512" s="22">
        <v>42987</v>
      </c>
      <c r="B1512" s="21" t="s">
        <v>34</v>
      </c>
      <c r="C1512" s="5">
        <v>46.832201528099247</v>
      </c>
      <c r="D1512">
        <v>37</v>
      </c>
      <c r="E1512" s="65">
        <f>VLOOKUP(B1512,'SKU List'!$A$6:$C$11,3,1)</f>
        <v>40.632000000000005</v>
      </c>
      <c r="F1512" s="140">
        <f t="shared" si="23"/>
        <v>0.15259405217806757</v>
      </c>
    </row>
    <row r="1513" spans="1:6" ht="15" customHeight="1" x14ac:dyDescent="0.25">
      <c r="A1513" s="22">
        <v>42987</v>
      </c>
      <c r="B1513" s="21">
        <v>84325322</v>
      </c>
      <c r="C1513" s="5">
        <v>41.228284614933806</v>
      </c>
      <c r="D1513">
        <v>20</v>
      </c>
      <c r="E1513" s="65">
        <f>VLOOKUP(B1513,'SKU List'!$A$6:$C$11,3,1)</f>
        <v>35.552999999999997</v>
      </c>
      <c r="F1513" s="140">
        <f t="shared" si="23"/>
        <v>0.15962885311883129</v>
      </c>
    </row>
    <row r="1514" spans="1:6" ht="15" customHeight="1" x14ac:dyDescent="0.25">
      <c r="A1514" s="22">
        <v>42987</v>
      </c>
      <c r="B1514" s="21" t="s">
        <v>35</v>
      </c>
      <c r="C1514" s="5">
        <v>63.476113307561278</v>
      </c>
      <c r="D1514">
        <v>33</v>
      </c>
      <c r="E1514" s="65">
        <f>VLOOKUP(B1514,'SKU List'!$A$6:$C$11,3,1)</f>
        <v>50.79</v>
      </c>
      <c r="F1514" s="140">
        <f t="shared" si="23"/>
        <v>0.24977580837883989</v>
      </c>
    </row>
    <row r="1515" spans="1:6" ht="15" customHeight="1" x14ac:dyDescent="0.25">
      <c r="A1515" s="22">
        <v>42987</v>
      </c>
      <c r="B1515" s="21" t="s">
        <v>36</v>
      </c>
      <c r="C1515" s="5">
        <v>61.766895935936631</v>
      </c>
      <c r="D1515">
        <v>36</v>
      </c>
      <c r="E1515" s="65">
        <f>VLOOKUP(B1515,'SKU List'!$A$6:$C$11,3,1)</f>
        <v>50.79</v>
      </c>
      <c r="F1515" s="140">
        <f t="shared" si="23"/>
        <v>0.21612317259178249</v>
      </c>
    </row>
    <row r="1516" spans="1:6" x14ac:dyDescent="0.25">
      <c r="A1516" s="22">
        <v>42988</v>
      </c>
      <c r="B1516" s="21" t="s">
        <v>41</v>
      </c>
      <c r="C1516" s="5">
        <v>56.705619398375589</v>
      </c>
      <c r="D1516">
        <v>37</v>
      </c>
      <c r="E1516" s="65">
        <f>VLOOKUP(B1516,'SKU List'!$A$6:$C$11,3,1)</f>
        <v>50.79</v>
      </c>
      <c r="F1516" s="140">
        <f t="shared" si="23"/>
        <v>0.11647212833974385</v>
      </c>
    </row>
    <row r="1517" spans="1:6" ht="15" customHeight="1" x14ac:dyDescent="0.25">
      <c r="A1517" s="22">
        <v>42988</v>
      </c>
      <c r="B1517" s="21" t="s">
        <v>33</v>
      </c>
      <c r="C1517" s="5">
        <v>54.478631679952933</v>
      </c>
      <c r="D1517">
        <v>25</v>
      </c>
      <c r="E1517" s="65">
        <f>VLOOKUP(B1517,'SKU List'!$A$6:$C$11,3,1)</f>
        <v>45.710999999999999</v>
      </c>
      <c r="F1517" s="140">
        <f t="shared" si="23"/>
        <v>0.19180572903574489</v>
      </c>
    </row>
    <row r="1518" spans="1:6" ht="15" customHeight="1" x14ac:dyDescent="0.25">
      <c r="A1518" s="22">
        <v>42988</v>
      </c>
      <c r="B1518" s="21" t="s">
        <v>34</v>
      </c>
      <c r="C1518" s="5">
        <v>50.301489301555534</v>
      </c>
      <c r="D1518">
        <v>35</v>
      </c>
      <c r="E1518" s="65">
        <f>VLOOKUP(B1518,'SKU List'!$A$6:$C$11,3,1)</f>
        <v>40.632000000000005</v>
      </c>
      <c r="F1518" s="140">
        <f t="shared" si="23"/>
        <v>0.23797719289120714</v>
      </c>
    </row>
    <row r="1519" spans="1:6" ht="15" customHeight="1" x14ac:dyDescent="0.25">
      <c r="A1519" s="22">
        <v>42988</v>
      </c>
      <c r="B1519" s="21">
        <v>84325322</v>
      </c>
      <c r="C1519" s="5">
        <v>45.239943273210343</v>
      </c>
      <c r="D1519">
        <v>22</v>
      </c>
      <c r="E1519" s="65">
        <f>VLOOKUP(B1519,'SKU List'!$A$6:$C$11,3,1)</f>
        <v>35.552999999999997</v>
      </c>
      <c r="F1519" s="140">
        <f t="shared" si="23"/>
        <v>0.27246486297106703</v>
      </c>
    </row>
    <row r="1520" spans="1:6" ht="15" customHeight="1" x14ac:dyDescent="0.25">
      <c r="A1520" s="22">
        <v>42988</v>
      </c>
      <c r="B1520" s="21" t="s">
        <v>35</v>
      </c>
      <c r="C1520" s="5">
        <v>60.129496939005016</v>
      </c>
      <c r="D1520">
        <v>38</v>
      </c>
      <c r="E1520" s="65">
        <f>VLOOKUP(B1520,'SKU List'!$A$6:$C$11,3,1)</f>
        <v>50.79</v>
      </c>
      <c r="F1520" s="140">
        <f t="shared" si="23"/>
        <v>0.18388456268960457</v>
      </c>
    </row>
    <row r="1521" spans="1:6" ht="15" customHeight="1" x14ac:dyDescent="0.25">
      <c r="A1521" s="22">
        <v>42988</v>
      </c>
      <c r="B1521" s="21" t="s">
        <v>36</v>
      </c>
      <c r="C1521" s="5">
        <v>56.805722126673672</v>
      </c>
      <c r="D1521">
        <v>36</v>
      </c>
      <c r="E1521" s="65">
        <f>VLOOKUP(B1521,'SKU List'!$A$6:$C$11,3,1)</f>
        <v>50.79</v>
      </c>
      <c r="F1521" s="140">
        <f t="shared" si="23"/>
        <v>0.11844304246256493</v>
      </c>
    </row>
    <row r="1522" spans="1:6" x14ac:dyDescent="0.25">
      <c r="A1522" s="22">
        <v>42989</v>
      </c>
      <c r="B1522" s="21" t="s">
        <v>41</v>
      </c>
      <c r="C1522" s="5">
        <v>58.520119222893513</v>
      </c>
      <c r="D1522">
        <v>43</v>
      </c>
      <c r="E1522" s="65">
        <f>VLOOKUP(B1522,'SKU List'!$A$6:$C$11,3,1)</f>
        <v>50.79</v>
      </c>
      <c r="F1522" s="140">
        <f t="shared" si="23"/>
        <v>0.15219766140762972</v>
      </c>
    </row>
    <row r="1523" spans="1:6" ht="15" customHeight="1" x14ac:dyDescent="0.25">
      <c r="A1523" s="22">
        <v>42989</v>
      </c>
      <c r="B1523" s="21" t="s">
        <v>33</v>
      </c>
      <c r="C1523" s="5">
        <v>52.667817977937673</v>
      </c>
      <c r="D1523">
        <v>30</v>
      </c>
      <c r="E1523" s="65">
        <f>VLOOKUP(B1523,'SKU List'!$A$6:$C$11,3,1)</f>
        <v>45.710999999999999</v>
      </c>
      <c r="F1523" s="140">
        <f t="shared" si="23"/>
        <v>0.15219133201937554</v>
      </c>
    </row>
    <row r="1524" spans="1:6" ht="15" customHeight="1" x14ac:dyDescent="0.25">
      <c r="A1524" s="22">
        <v>42989</v>
      </c>
      <c r="B1524" s="21" t="s">
        <v>34</v>
      </c>
      <c r="C1524" s="5">
        <v>44.746883752651016</v>
      </c>
      <c r="D1524">
        <v>40</v>
      </c>
      <c r="E1524" s="65">
        <f>VLOOKUP(B1524,'SKU List'!$A$6:$C$11,3,1)</f>
        <v>40.632000000000005</v>
      </c>
      <c r="F1524" s="140">
        <f t="shared" si="23"/>
        <v>0.10127199627512823</v>
      </c>
    </row>
    <row r="1525" spans="1:6" ht="15" customHeight="1" x14ac:dyDescent="0.25">
      <c r="A1525" s="22">
        <v>42989</v>
      </c>
      <c r="B1525" s="21">
        <v>84325322</v>
      </c>
      <c r="C1525" s="5">
        <v>45.624663870086778</v>
      </c>
      <c r="D1525">
        <v>23</v>
      </c>
      <c r="E1525" s="65">
        <f>VLOOKUP(B1525,'SKU List'!$A$6:$C$11,3,1)</f>
        <v>35.552999999999997</v>
      </c>
      <c r="F1525" s="140">
        <f t="shared" si="23"/>
        <v>0.2832859075207938</v>
      </c>
    </row>
    <row r="1526" spans="1:6" ht="15" customHeight="1" x14ac:dyDescent="0.25">
      <c r="A1526" s="22">
        <v>42989</v>
      </c>
      <c r="B1526" s="21" t="s">
        <v>35</v>
      </c>
      <c r="C1526" s="5">
        <v>65.207031379350667</v>
      </c>
      <c r="D1526">
        <v>44</v>
      </c>
      <c r="E1526" s="65">
        <f>VLOOKUP(B1526,'SKU List'!$A$6:$C$11,3,1)</f>
        <v>50.79</v>
      </c>
      <c r="F1526" s="140">
        <f t="shared" si="23"/>
        <v>0.28385570740993638</v>
      </c>
    </row>
    <row r="1527" spans="1:6" ht="15" customHeight="1" x14ac:dyDescent="0.25">
      <c r="A1527" s="22">
        <v>42989</v>
      </c>
      <c r="B1527" s="21" t="s">
        <v>36</v>
      </c>
      <c r="C1527" s="5">
        <v>61.343054940027109</v>
      </c>
      <c r="D1527">
        <v>37</v>
      </c>
      <c r="E1527" s="65">
        <f>VLOOKUP(B1527,'SKU List'!$A$6:$C$11,3,1)</f>
        <v>50.79</v>
      </c>
      <c r="F1527" s="140">
        <f t="shared" si="23"/>
        <v>0.20777820319013801</v>
      </c>
    </row>
    <row r="1528" spans="1:6" x14ac:dyDescent="0.25">
      <c r="A1528" s="22">
        <v>42990</v>
      </c>
      <c r="B1528" s="21" t="s">
        <v>41</v>
      </c>
      <c r="C1528" s="5">
        <v>62.987980791646976</v>
      </c>
      <c r="D1528">
        <v>33</v>
      </c>
      <c r="E1528" s="65">
        <f>VLOOKUP(B1528,'SKU List'!$A$6:$C$11,3,1)</f>
        <v>50.79</v>
      </c>
      <c r="F1528" s="140">
        <f t="shared" si="23"/>
        <v>0.24016500869554985</v>
      </c>
    </row>
    <row r="1529" spans="1:6" ht="15" customHeight="1" x14ac:dyDescent="0.25">
      <c r="A1529" s="22">
        <v>42990</v>
      </c>
      <c r="B1529" s="21" t="s">
        <v>33</v>
      </c>
      <c r="C1529" s="5">
        <v>55.341999083238292</v>
      </c>
      <c r="D1529">
        <v>27</v>
      </c>
      <c r="E1529" s="65">
        <f>VLOOKUP(B1529,'SKU List'!$A$6:$C$11,3,1)</f>
        <v>45.710999999999999</v>
      </c>
      <c r="F1529" s="140">
        <f t="shared" si="23"/>
        <v>0.21069324852307528</v>
      </c>
    </row>
    <row r="1530" spans="1:6" ht="15" customHeight="1" x14ac:dyDescent="0.25">
      <c r="A1530" s="22">
        <v>42990</v>
      </c>
      <c r="B1530" s="21" t="s">
        <v>34</v>
      </c>
      <c r="C1530" s="5">
        <v>44.956005784572454</v>
      </c>
      <c r="D1530">
        <v>45</v>
      </c>
      <c r="E1530" s="65">
        <f>VLOOKUP(B1530,'SKU List'!$A$6:$C$11,3,1)</f>
        <v>40.632000000000005</v>
      </c>
      <c r="F1530" s="140">
        <f t="shared" si="23"/>
        <v>0.10641872870083798</v>
      </c>
    </row>
    <row r="1531" spans="1:6" ht="15" customHeight="1" x14ac:dyDescent="0.25">
      <c r="A1531" s="22">
        <v>42990</v>
      </c>
      <c r="B1531" s="21">
        <v>84325322</v>
      </c>
      <c r="C1531" s="5">
        <v>43.996142521736154</v>
      </c>
      <c r="D1531">
        <v>19</v>
      </c>
      <c r="E1531" s="65">
        <f>VLOOKUP(B1531,'SKU List'!$A$6:$C$11,3,1)</f>
        <v>35.552999999999997</v>
      </c>
      <c r="F1531" s="140">
        <f t="shared" si="23"/>
        <v>0.23748045233134074</v>
      </c>
    </row>
    <row r="1532" spans="1:6" ht="15" customHeight="1" x14ac:dyDescent="0.25">
      <c r="A1532" s="22">
        <v>42990</v>
      </c>
      <c r="B1532" s="21" t="s">
        <v>35</v>
      </c>
      <c r="C1532" s="5">
        <v>61.794507995181029</v>
      </c>
      <c r="D1532">
        <v>36</v>
      </c>
      <c r="E1532" s="65">
        <f>VLOOKUP(B1532,'SKU List'!$A$6:$C$11,3,1)</f>
        <v>50.79</v>
      </c>
      <c r="F1532" s="140">
        <f t="shared" si="23"/>
        <v>0.2166668240831075</v>
      </c>
    </row>
    <row r="1533" spans="1:6" ht="15" customHeight="1" x14ac:dyDescent="0.25">
      <c r="A1533" s="22">
        <v>42990</v>
      </c>
      <c r="B1533" s="21" t="s">
        <v>36</v>
      </c>
      <c r="C1533" s="5">
        <v>64.839504460109239</v>
      </c>
      <c r="D1533">
        <v>40</v>
      </c>
      <c r="E1533" s="65">
        <f>VLOOKUP(B1533,'SKU List'!$A$6:$C$11,3,1)</f>
        <v>50.79</v>
      </c>
      <c r="F1533" s="140">
        <f t="shared" si="23"/>
        <v>0.27661950108504119</v>
      </c>
    </row>
    <row r="1534" spans="1:6" x14ac:dyDescent="0.25">
      <c r="A1534" s="22">
        <v>42991</v>
      </c>
      <c r="B1534" s="21" t="s">
        <v>41</v>
      </c>
      <c r="C1534" s="5">
        <v>60.796163182996402</v>
      </c>
      <c r="D1534">
        <v>43</v>
      </c>
      <c r="E1534" s="65">
        <f>VLOOKUP(B1534,'SKU List'!$A$6:$C$11,3,1)</f>
        <v>50.79</v>
      </c>
      <c r="F1534" s="140">
        <f t="shared" si="23"/>
        <v>0.19701049779477067</v>
      </c>
    </row>
    <row r="1535" spans="1:6" ht="15" customHeight="1" x14ac:dyDescent="0.25">
      <c r="A1535" s="22">
        <v>42991</v>
      </c>
      <c r="B1535" s="21" t="s">
        <v>33</v>
      </c>
      <c r="C1535" s="5">
        <v>59.138483924736271</v>
      </c>
      <c r="D1535">
        <v>26</v>
      </c>
      <c r="E1535" s="65">
        <f>VLOOKUP(B1535,'SKU List'!$A$6:$C$11,3,1)</f>
        <v>45.710999999999999</v>
      </c>
      <c r="F1535" s="140">
        <f t="shared" si="23"/>
        <v>0.29374732394251435</v>
      </c>
    </row>
    <row r="1536" spans="1:6" ht="15" customHeight="1" x14ac:dyDescent="0.25">
      <c r="A1536" s="22">
        <v>42991</v>
      </c>
      <c r="B1536" s="21" t="s">
        <v>34</v>
      </c>
      <c r="C1536" s="5">
        <v>47.635985229041204</v>
      </c>
      <c r="D1536">
        <v>38</v>
      </c>
      <c r="E1536" s="65">
        <f>VLOOKUP(B1536,'SKU List'!$A$6:$C$11,3,1)</f>
        <v>40.632000000000005</v>
      </c>
      <c r="F1536" s="140">
        <f t="shared" si="23"/>
        <v>0.17237608852729863</v>
      </c>
    </row>
    <row r="1537" spans="1:6" ht="15" customHeight="1" x14ac:dyDescent="0.25">
      <c r="A1537" s="22">
        <v>42991</v>
      </c>
      <c r="B1537" s="21">
        <v>84325322</v>
      </c>
      <c r="C1537" s="5">
        <v>40.301680412427167</v>
      </c>
      <c r="D1537">
        <v>23</v>
      </c>
      <c r="E1537" s="65">
        <f>VLOOKUP(B1537,'SKU List'!$A$6:$C$11,3,1)</f>
        <v>35.552999999999997</v>
      </c>
      <c r="F1537" s="140">
        <f t="shared" si="23"/>
        <v>0.13356623667277503</v>
      </c>
    </row>
    <row r="1538" spans="1:6" ht="15" customHeight="1" x14ac:dyDescent="0.25">
      <c r="A1538" s="22">
        <v>42991</v>
      </c>
      <c r="B1538" s="21" t="s">
        <v>35</v>
      </c>
      <c r="C1538" s="5">
        <v>56.934000216699474</v>
      </c>
      <c r="D1538">
        <v>38</v>
      </c>
      <c r="E1538" s="65">
        <f>VLOOKUP(B1538,'SKU List'!$A$6:$C$11,3,1)</f>
        <v>50.79</v>
      </c>
      <c r="F1538" s="140">
        <f t="shared" si="23"/>
        <v>0.12096869889150373</v>
      </c>
    </row>
    <row r="1539" spans="1:6" ht="15" customHeight="1" x14ac:dyDescent="0.25">
      <c r="A1539" s="22">
        <v>42991</v>
      </c>
      <c r="B1539" s="21" t="s">
        <v>36</v>
      </c>
      <c r="C1539" s="5">
        <v>56.563241250873496</v>
      </c>
      <c r="D1539">
        <v>37</v>
      </c>
      <c r="E1539" s="65">
        <f>VLOOKUP(B1539,'SKU List'!$A$6:$C$11,3,1)</f>
        <v>50.79</v>
      </c>
      <c r="F1539" s="140">
        <f t="shared" si="23"/>
        <v>0.11366885707567428</v>
      </c>
    </row>
    <row r="1540" spans="1:6" x14ac:dyDescent="0.25">
      <c r="A1540" s="22">
        <v>42992</v>
      </c>
      <c r="B1540" s="21" t="s">
        <v>41</v>
      </c>
      <c r="C1540" s="5">
        <v>59.46742087408407</v>
      </c>
      <c r="D1540">
        <v>39</v>
      </c>
      <c r="E1540" s="65">
        <f>VLOOKUP(B1540,'SKU List'!$A$6:$C$11,3,1)</f>
        <v>50.79</v>
      </c>
      <c r="F1540" s="140">
        <f t="shared" si="23"/>
        <v>0.17084900323063734</v>
      </c>
    </row>
    <row r="1541" spans="1:6" ht="15" customHeight="1" x14ac:dyDescent="0.25">
      <c r="A1541" s="22">
        <v>42992</v>
      </c>
      <c r="B1541" s="21" t="s">
        <v>33</v>
      </c>
      <c r="C1541" s="5">
        <v>52.255007841177267</v>
      </c>
      <c r="D1541">
        <v>24</v>
      </c>
      <c r="E1541" s="65">
        <f>VLOOKUP(B1541,'SKU List'!$A$6:$C$11,3,1)</f>
        <v>45.710999999999999</v>
      </c>
      <c r="F1541" s="140">
        <f t="shared" ref="F1541:F1604" si="24">(C1541-E1541)/E1541</f>
        <v>0.14316046118390036</v>
      </c>
    </row>
    <row r="1542" spans="1:6" ht="15" customHeight="1" x14ac:dyDescent="0.25">
      <c r="A1542" s="22">
        <v>42992</v>
      </c>
      <c r="B1542" s="21" t="s">
        <v>34</v>
      </c>
      <c r="C1542" s="5">
        <v>51.953415571783331</v>
      </c>
      <c r="D1542">
        <v>47</v>
      </c>
      <c r="E1542" s="65">
        <f>VLOOKUP(B1542,'SKU List'!$A$6:$C$11,3,1)</f>
        <v>40.632000000000005</v>
      </c>
      <c r="F1542" s="140">
        <f t="shared" si="24"/>
        <v>0.27863298808287373</v>
      </c>
    </row>
    <row r="1543" spans="1:6" ht="15" customHeight="1" x14ac:dyDescent="0.25">
      <c r="A1543" s="22">
        <v>42992</v>
      </c>
      <c r="B1543" s="21">
        <v>84325322</v>
      </c>
      <c r="C1543" s="5">
        <v>43.646649447833937</v>
      </c>
      <c r="D1543">
        <v>23</v>
      </c>
      <c r="E1543" s="65">
        <f>VLOOKUP(B1543,'SKU List'!$A$6:$C$11,3,1)</f>
        <v>35.552999999999997</v>
      </c>
      <c r="F1543" s="140">
        <f t="shared" si="24"/>
        <v>0.22765025308226985</v>
      </c>
    </row>
    <row r="1544" spans="1:6" ht="15" customHeight="1" x14ac:dyDescent="0.25">
      <c r="A1544" s="22">
        <v>42992</v>
      </c>
      <c r="B1544" s="21" t="s">
        <v>35</v>
      </c>
      <c r="C1544" s="5">
        <v>62.374439406951019</v>
      </c>
      <c r="D1544">
        <v>37</v>
      </c>
      <c r="E1544" s="65">
        <f>VLOOKUP(B1544,'SKU List'!$A$6:$C$11,3,1)</f>
        <v>50.79</v>
      </c>
      <c r="F1544" s="140">
        <f t="shared" si="24"/>
        <v>0.22808504443691713</v>
      </c>
    </row>
    <row r="1545" spans="1:6" ht="15" customHeight="1" x14ac:dyDescent="0.25">
      <c r="A1545" s="22">
        <v>42992</v>
      </c>
      <c r="B1545" s="21" t="s">
        <v>36</v>
      </c>
      <c r="C1545" s="5">
        <v>62.82439343644171</v>
      </c>
      <c r="D1545">
        <v>41</v>
      </c>
      <c r="E1545" s="65">
        <f>VLOOKUP(B1545,'SKU List'!$A$6:$C$11,3,1)</f>
        <v>50.79</v>
      </c>
      <c r="F1545" s="140">
        <f t="shared" si="24"/>
        <v>0.23694415114080944</v>
      </c>
    </row>
    <row r="1546" spans="1:6" x14ac:dyDescent="0.25">
      <c r="A1546" s="22">
        <v>42993</v>
      </c>
      <c r="B1546" s="21" t="s">
        <v>41</v>
      </c>
      <c r="C1546" s="5">
        <v>60.188407983562612</v>
      </c>
      <c r="D1546">
        <v>37</v>
      </c>
      <c r="E1546" s="65">
        <f>VLOOKUP(B1546,'SKU List'!$A$6:$C$11,3,1)</f>
        <v>50.79</v>
      </c>
      <c r="F1546" s="140">
        <f t="shared" si="24"/>
        <v>0.18504445724675356</v>
      </c>
    </row>
    <row r="1547" spans="1:6" ht="15" customHeight="1" x14ac:dyDescent="0.25">
      <c r="A1547" s="22">
        <v>42993</v>
      </c>
      <c r="B1547" s="21" t="s">
        <v>33</v>
      </c>
      <c r="C1547" s="5">
        <v>54.120550060150045</v>
      </c>
      <c r="D1547">
        <v>27</v>
      </c>
      <c r="E1547" s="65">
        <f>VLOOKUP(B1547,'SKU List'!$A$6:$C$11,3,1)</f>
        <v>45.710999999999999</v>
      </c>
      <c r="F1547" s="140">
        <f t="shared" si="24"/>
        <v>0.18397213056266645</v>
      </c>
    </row>
    <row r="1548" spans="1:6" ht="15" customHeight="1" x14ac:dyDescent="0.25">
      <c r="A1548" s="22">
        <v>42993</v>
      </c>
      <c r="B1548" s="21" t="s">
        <v>34</v>
      </c>
      <c r="C1548" s="5">
        <v>45.80393586953759</v>
      </c>
      <c r="D1548">
        <v>39</v>
      </c>
      <c r="E1548" s="65">
        <f>VLOOKUP(B1548,'SKU List'!$A$6:$C$11,3,1)</f>
        <v>40.632000000000005</v>
      </c>
      <c r="F1548" s="140">
        <f t="shared" si="24"/>
        <v>0.12728725806107463</v>
      </c>
    </row>
    <row r="1549" spans="1:6" ht="15" customHeight="1" x14ac:dyDescent="0.25">
      <c r="A1549" s="22">
        <v>42993</v>
      </c>
      <c r="B1549" s="21">
        <v>84325322</v>
      </c>
      <c r="C1549" s="5">
        <v>39.442188801136219</v>
      </c>
      <c r="D1549">
        <v>22</v>
      </c>
      <c r="E1549" s="65">
        <f>VLOOKUP(B1549,'SKU List'!$A$6:$C$11,3,1)</f>
        <v>35.552999999999997</v>
      </c>
      <c r="F1549" s="140">
        <f t="shared" si="24"/>
        <v>0.1093912975314663</v>
      </c>
    </row>
    <row r="1550" spans="1:6" ht="15" customHeight="1" x14ac:dyDescent="0.25">
      <c r="A1550" s="22">
        <v>42993</v>
      </c>
      <c r="B1550" s="21" t="s">
        <v>35</v>
      </c>
      <c r="C1550" s="5">
        <v>61.650051145649222</v>
      </c>
      <c r="D1550">
        <v>44</v>
      </c>
      <c r="E1550" s="65">
        <f>VLOOKUP(B1550,'SKU List'!$A$6:$C$11,3,1)</f>
        <v>50.79</v>
      </c>
      <c r="F1550" s="140">
        <f t="shared" si="24"/>
        <v>0.21382262543117195</v>
      </c>
    </row>
    <row r="1551" spans="1:6" ht="15" customHeight="1" x14ac:dyDescent="0.25">
      <c r="A1551" s="22">
        <v>42993</v>
      </c>
      <c r="B1551" s="21" t="s">
        <v>36</v>
      </c>
      <c r="C1551" s="5">
        <v>64.286078281181418</v>
      </c>
      <c r="D1551">
        <v>34</v>
      </c>
      <c r="E1551" s="65">
        <f>VLOOKUP(B1551,'SKU List'!$A$6:$C$11,3,1)</f>
        <v>50.79</v>
      </c>
      <c r="F1551" s="140">
        <f t="shared" si="24"/>
        <v>0.26572314001144748</v>
      </c>
    </row>
    <row r="1552" spans="1:6" x14ac:dyDescent="0.25">
      <c r="A1552" s="22">
        <v>42994</v>
      </c>
      <c r="B1552" s="21" t="s">
        <v>41</v>
      </c>
      <c r="C1552" s="5">
        <v>64.175121251982759</v>
      </c>
      <c r="D1552">
        <v>39</v>
      </c>
      <c r="E1552" s="65">
        <f>VLOOKUP(B1552,'SKU List'!$A$6:$C$11,3,1)</f>
        <v>50.79</v>
      </c>
      <c r="F1552" s="140">
        <f t="shared" si="24"/>
        <v>0.26353851647928256</v>
      </c>
    </row>
    <row r="1553" spans="1:6" ht="15" customHeight="1" x14ac:dyDescent="0.25">
      <c r="A1553" s="22">
        <v>42994</v>
      </c>
      <c r="B1553" s="21" t="s">
        <v>33</v>
      </c>
      <c r="C1553" s="5">
        <v>54.86590573371992</v>
      </c>
      <c r="D1553">
        <v>29</v>
      </c>
      <c r="E1553" s="65">
        <f>VLOOKUP(B1553,'SKU List'!$A$6:$C$11,3,1)</f>
        <v>45.710999999999999</v>
      </c>
      <c r="F1553" s="140">
        <f t="shared" si="24"/>
        <v>0.2002779579033476</v>
      </c>
    </row>
    <row r="1554" spans="1:6" ht="15" customHeight="1" x14ac:dyDescent="0.25">
      <c r="A1554" s="22">
        <v>42994</v>
      </c>
      <c r="B1554" s="21" t="s">
        <v>34</v>
      </c>
      <c r="C1554" s="5">
        <v>45.133795281815345</v>
      </c>
      <c r="D1554">
        <v>37</v>
      </c>
      <c r="E1554" s="65">
        <f>VLOOKUP(B1554,'SKU List'!$A$6:$C$11,3,1)</f>
        <v>40.632000000000005</v>
      </c>
      <c r="F1554" s="140">
        <f t="shared" si="24"/>
        <v>0.11079433160600856</v>
      </c>
    </row>
    <row r="1555" spans="1:6" ht="15" customHeight="1" x14ac:dyDescent="0.25">
      <c r="A1555" s="22">
        <v>42994</v>
      </c>
      <c r="B1555" s="21">
        <v>84325322</v>
      </c>
      <c r="C1555" s="5">
        <v>39.210455713562979</v>
      </c>
      <c r="D1555">
        <v>23</v>
      </c>
      <c r="E1555" s="65">
        <f>VLOOKUP(B1555,'SKU List'!$A$6:$C$11,3,1)</f>
        <v>35.552999999999997</v>
      </c>
      <c r="F1555" s="140">
        <f t="shared" si="24"/>
        <v>0.10287333596498136</v>
      </c>
    </row>
    <row r="1556" spans="1:6" ht="15" customHeight="1" x14ac:dyDescent="0.25">
      <c r="A1556" s="22">
        <v>42994</v>
      </c>
      <c r="B1556" s="21" t="s">
        <v>35</v>
      </c>
      <c r="C1556" s="5">
        <v>58.886884277212388</v>
      </c>
      <c r="D1556">
        <v>33</v>
      </c>
      <c r="E1556" s="65">
        <f>VLOOKUP(B1556,'SKU List'!$A$6:$C$11,3,1)</f>
        <v>50.79</v>
      </c>
      <c r="F1556" s="140">
        <f t="shared" si="24"/>
        <v>0.15941886743871608</v>
      </c>
    </row>
    <row r="1557" spans="1:6" ht="15" customHeight="1" x14ac:dyDescent="0.25">
      <c r="A1557" s="22">
        <v>42994</v>
      </c>
      <c r="B1557" s="21" t="s">
        <v>36</v>
      </c>
      <c r="C1557" s="5">
        <v>62.299349467786215</v>
      </c>
      <c r="D1557">
        <v>42</v>
      </c>
      <c r="E1557" s="65">
        <f>VLOOKUP(B1557,'SKU List'!$A$6:$C$11,3,1)</f>
        <v>50.79</v>
      </c>
      <c r="F1557" s="140">
        <f t="shared" si="24"/>
        <v>0.22660660499677526</v>
      </c>
    </row>
    <row r="1558" spans="1:6" x14ac:dyDescent="0.25">
      <c r="A1558" s="22">
        <v>42995</v>
      </c>
      <c r="B1558" s="21" t="s">
        <v>41</v>
      </c>
      <c r="C1558" s="5">
        <v>58.879723348006159</v>
      </c>
      <c r="D1558">
        <v>42</v>
      </c>
      <c r="E1558" s="65">
        <f>VLOOKUP(B1558,'SKU List'!$A$6:$C$11,3,1)</f>
        <v>50.79</v>
      </c>
      <c r="F1558" s="140">
        <f t="shared" si="24"/>
        <v>0.15927787651124553</v>
      </c>
    </row>
    <row r="1559" spans="1:6" ht="15" customHeight="1" x14ac:dyDescent="0.25">
      <c r="A1559" s="22">
        <v>42995</v>
      </c>
      <c r="B1559" s="21" t="s">
        <v>33</v>
      </c>
      <c r="C1559" s="5">
        <v>57.429001528952909</v>
      </c>
      <c r="D1559">
        <v>28</v>
      </c>
      <c r="E1559" s="65">
        <f>VLOOKUP(B1559,'SKU List'!$A$6:$C$11,3,1)</f>
        <v>45.710999999999999</v>
      </c>
      <c r="F1559" s="140">
        <f t="shared" si="24"/>
        <v>0.25634970858114919</v>
      </c>
    </row>
    <row r="1560" spans="1:6" ht="15" customHeight="1" x14ac:dyDescent="0.25">
      <c r="A1560" s="22">
        <v>42995</v>
      </c>
      <c r="B1560" s="21" t="s">
        <v>34</v>
      </c>
      <c r="C1560" s="5">
        <v>49.188232991904762</v>
      </c>
      <c r="D1560">
        <v>39</v>
      </c>
      <c r="E1560" s="65">
        <f>VLOOKUP(B1560,'SKU List'!$A$6:$C$11,3,1)</f>
        <v>40.632000000000005</v>
      </c>
      <c r="F1560" s="140">
        <f t="shared" si="24"/>
        <v>0.21057868162789811</v>
      </c>
    </row>
    <row r="1561" spans="1:6" ht="15" customHeight="1" x14ac:dyDescent="0.25">
      <c r="A1561" s="22">
        <v>42995</v>
      </c>
      <c r="B1561" s="21">
        <v>84325322</v>
      </c>
      <c r="C1561" s="5">
        <v>39.137359114379471</v>
      </c>
      <c r="D1561">
        <v>21</v>
      </c>
      <c r="E1561" s="65">
        <f>VLOOKUP(B1561,'SKU List'!$A$6:$C$11,3,1)</f>
        <v>35.552999999999997</v>
      </c>
      <c r="F1561" s="140">
        <f t="shared" si="24"/>
        <v>0.1008173463386908</v>
      </c>
    </row>
    <row r="1562" spans="1:6" ht="15" customHeight="1" x14ac:dyDescent="0.25">
      <c r="A1562" s="22">
        <v>42995</v>
      </c>
      <c r="B1562" s="21" t="s">
        <v>35</v>
      </c>
      <c r="C1562" s="5">
        <v>65.170928496380668</v>
      </c>
      <c r="D1562">
        <v>38</v>
      </c>
      <c r="E1562" s="65">
        <f>VLOOKUP(B1562,'SKU List'!$A$6:$C$11,3,1)</f>
        <v>50.79</v>
      </c>
      <c r="F1562" s="140">
        <f t="shared" si="24"/>
        <v>0.28314488081080269</v>
      </c>
    </row>
    <row r="1563" spans="1:6" ht="15" customHeight="1" x14ac:dyDescent="0.25">
      <c r="A1563" s="22">
        <v>42995</v>
      </c>
      <c r="B1563" s="21" t="s">
        <v>36</v>
      </c>
      <c r="C1563" s="5">
        <v>62.457776371903726</v>
      </c>
      <c r="D1563">
        <v>36</v>
      </c>
      <c r="E1563" s="65">
        <f>VLOOKUP(B1563,'SKU List'!$A$6:$C$11,3,1)</f>
        <v>50.79</v>
      </c>
      <c r="F1563" s="140">
        <f t="shared" si="24"/>
        <v>0.22972585886796076</v>
      </c>
    </row>
    <row r="1564" spans="1:6" x14ac:dyDescent="0.25">
      <c r="A1564" s="22">
        <v>42996</v>
      </c>
      <c r="B1564" s="21" t="s">
        <v>41</v>
      </c>
      <c r="C1564" s="5">
        <v>59.093801342233363</v>
      </c>
      <c r="D1564">
        <v>37</v>
      </c>
      <c r="E1564" s="65">
        <f>VLOOKUP(B1564,'SKU List'!$A$6:$C$11,3,1)</f>
        <v>50.79</v>
      </c>
      <c r="F1564" s="140">
        <f t="shared" si="24"/>
        <v>0.16349283997309241</v>
      </c>
    </row>
    <row r="1565" spans="1:6" ht="15" customHeight="1" x14ac:dyDescent="0.25">
      <c r="A1565" s="22">
        <v>42996</v>
      </c>
      <c r="B1565" s="21" t="s">
        <v>33</v>
      </c>
      <c r="C1565" s="5">
        <v>57.558181713155392</v>
      </c>
      <c r="D1565">
        <v>33</v>
      </c>
      <c r="E1565" s="65">
        <f>VLOOKUP(B1565,'SKU List'!$A$6:$C$11,3,1)</f>
        <v>45.710999999999999</v>
      </c>
      <c r="F1565" s="140">
        <f t="shared" si="24"/>
        <v>0.25917572823074081</v>
      </c>
    </row>
    <row r="1566" spans="1:6" ht="15" customHeight="1" x14ac:dyDescent="0.25">
      <c r="A1566" s="22">
        <v>42996</v>
      </c>
      <c r="B1566" s="21" t="s">
        <v>34</v>
      </c>
      <c r="C1566" s="5">
        <v>48.178341898454484</v>
      </c>
      <c r="D1566">
        <v>37</v>
      </c>
      <c r="E1566" s="65">
        <f>VLOOKUP(B1566,'SKU List'!$A$6:$C$11,3,1)</f>
        <v>40.632000000000005</v>
      </c>
      <c r="F1566" s="140">
        <f t="shared" si="24"/>
        <v>0.18572410657743843</v>
      </c>
    </row>
    <row r="1567" spans="1:6" ht="15" customHeight="1" x14ac:dyDescent="0.25">
      <c r="A1567" s="22">
        <v>42996</v>
      </c>
      <c r="B1567" s="21">
        <v>84325322</v>
      </c>
      <c r="C1567" s="5">
        <v>42.665732508954669</v>
      </c>
      <c r="D1567">
        <v>24</v>
      </c>
      <c r="E1567" s="65">
        <f>VLOOKUP(B1567,'SKU List'!$A$6:$C$11,3,1)</f>
        <v>35.552999999999997</v>
      </c>
      <c r="F1567" s="140">
        <f t="shared" si="24"/>
        <v>0.20005998112549356</v>
      </c>
    </row>
    <row r="1568" spans="1:6" ht="15" customHeight="1" x14ac:dyDescent="0.25">
      <c r="A1568" s="22">
        <v>42996</v>
      </c>
      <c r="B1568" s="21" t="s">
        <v>35</v>
      </c>
      <c r="C1568" s="5">
        <v>59.767578297325038</v>
      </c>
      <c r="D1568">
        <v>41</v>
      </c>
      <c r="E1568" s="65">
        <f>VLOOKUP(B1568,'SKU List'!$A$6:$C$11,3,1)</f>
        <v>50.79</v>
      </c>
      <c r="F1568" s="140">
        <f t="shared" si="24"/>
        <v>0.17675877726570266</v>
      </c>
    </row>
    <row r="1569" spans="1:6" ht="15" customHeight="1" x14ac:dyDescent="0.25">
      <c r="A1569" s="22">
        <v>42996</v>
      </c>
      <c r="B1569" s="21" t="s">
        <v>36</v>
      </c>
      <c r="C1569" s="5">
        <v>60.739044971700032</v>
      </c>
      <c r="D1569">
        <v>34</v>
      </c>
      <c r="E1569" s="65">
        <f>VLOOKUP(B1569,'SKU List'!$A$6:$C$11,3,1)</f>
        <v>50.79</v>
      </c>
      <c r="F1569" s="140">
        <f t="shared" si="24"/>
        <v>0.19588590217956356</v>
      </c>
    </row>
    <row r="1570" spans="1:6" x14ac:dyDescent="0.25">
      <c r="A1570" s="22">
        <v>42997</v>
      </c>
      <c r="B1570" s="21" t="s">
        <v>41</v>
      </c>
      <c r="C1570" s="5">
        <v>57.483631520008387</v>
      </c>
      <c r="D1570">
        <v>38</v>
      </c>
      <c r="E1570" s="65">
        <f>VLOOKUP(B1570,'SKU List'!$A$6:$C$11,3,1)</f>
        <v>50.79</v>
      </c>
      <c r="F1570" s="140">
        <f t="shared" si="24"/>
        <v>0.1317903429810669</v>
      </c>
    </row>
    <row r="1571" spans="1:6" ht="15" customHeight="1" x14ac:dyDescent="0.25">
      <c r="A1571" s="22">
        <v>42997</v>
      </c>
      <c r="B1571" s="21" t="s">
        <v>33</v>
      </c>
      <c r="C1571" s="5">
        <v>51.161075748302245</v>
      </c>
      <c r="D1571">
        <v>28</v>
      </c>
      <c r="E1571" s="65">
        <f>VLOOKUP(B1571,'SKU List'!$A$6:$C$11,3,1)</f>
        <v>45.710999999999999</v>
      </c>
      <c r="F1571" s="140">
        <f t="shared" si="24"/>
        <v>0.11922897657680311</v>
      </c>
    </row>
    <row r="1572" spans="1:6" ht="15" customHeight="1" x14ac:dyDescent="0.25">
      <c r="A1572" s="22">
        <v>42997</v>
      </c>
      <c r="B1572" s="21" t="s">
        <v>34</v>
      </c>
      <c r="C1572" s="5">
        <v>45.103347937507152</v>
      </c>
      <c r="D1572">
        <v>47</v>
      </c>
      <c r="E1572" s="65">
        <f>VLOOKUP(B1572,'SKU List'!$A$6:$C$11,3,1)</f>
        <v>40.632000000000005</v>
      </c>
      <c r="F1572" s="140">
        <f t="shared" si="24"/>
        <v>0.11004498763307606</v>
      </c>
    </row>
    <row r="1573" spans="1:6" ht="15" customHeight="1" x14ac:dyDescent="0.25">
      <c r="A1573" s="22">
        <v>42997</v>
      </c>
      <c r="B1573" s="21">
        <v>84325322</v>
      </c>
      <c r="C1573" s="5">
        <v>41.201864578260619</v>
      </c>
      <c r="D1573">
        <v>20</v>
      </c>
      <c r="E1573" s="65">
        <f>VLOOKUP(B1573,'SKU List'!$A$6:$C$11,3,1)</f>
        <v>35.552999999999997</v>
      </c>
      <c r="F1573" s="140">
        <f t="shared" si="24"/>
        <v>0.15888573617586763</v>
      </c>
    </row>
    <row r="1574" spans="1:6" ht="15" customHeight="1" x14ac:dyDescent="0.25">
      <c r="A1574" s="22">
        <v>42997</v>
      </c>
      <c r="B1574" s="21" t="s">
        <v>35</v>
      </c>
      <c r="C1574" s="5">
        <v>60.025668288994964</v>
      </c>
      <c r="D1574">
        <v>34</v>
      </c>
      <c r="E1574" s="65">
        <f>VLOOKUP(B1574,'SKU List'!$A$6:$C$11,3,1)</f>
        <v>50.79</v>
      </c>
      <c r="F1574" s="140">
        <f t="shared" si="24"/>
        <v>0.18184028921037537</v>
      </c>
    </row>
    <row r="1575" spans="1:6" ht="15" customHeight="1" x14ac:dyDescent="0.25">
      <c r="A1575" s="22">
        <v>42997</v>
      </c>
      <c r="B1575" s="21" t="s">
        <v>36</v>
      </c>
      <c r="C1575" s="5">
        <v>64.737859022817986</v>
      </c>
      <c r="D1575">
        <v>37</v>
      </c>
      <c r="E1575" s="65">
        <f>VLOOKUP(B1575,'SKU List'!$A$6:$C$11,3,1)</f>
        <v>50.79</v>
      </c>
      <c r="F1575" s="140">
        <f t="shared" si="24"/>
        <v>0.27461821269576664</v>
      </c>
    </row>
    <row r="1576" spans="1:6" x14ac:dyDescent="0.25">
      <c r="A1576" s="22">
        <v>42998</v>
      </c>
      <c r="B1576" s="21" t="s">
        <v>41</v>
      </c>
      <c r="C1576" s="5">
        <v>57.949666668794492</v>
      </c>
      <c r="D1576">
        <v>35</v>
      </c>
      <c r="E1576" s="65">
        <f>VLOOKUP(B1576,'SKU List'!$A$6:$C$11,3,1)</f>
        <v>50.79</v>
      </c>
      <c r="F1576" s="140">
        <f t="shared" si="24"/>
        <v>0.14096606947813534</v>
      </c>
    </row>
    <row r="1577" spans="1:6" ht="15" customHeight="1" x14ac:dyDescent="0.25">
      <c r="A1577" s="22">
        <v>42998</v>
      </c>
      <c r="B1577" s="21" t="s">
        <v>33</v>
      </c>
      <c r="C1577" s="5">
        <v>53.617281935177267</v>
      </c>
      <c r="D1577">
        <v>26</v>
      </c>
      <c r="E1577" s="65">
        <f>VLOOKUP(B1577,'SKU List'!$A$6:$C$11,3,1)</f>
        <v>45.710999999999999</v>
      </c>
      <c r="F1577" s="140">
        <f t="shared" si="24"/>
        <v>0.17296234900083721</v>
      </c>
    </row>
    <row r="1578" spans="1:6" ht="15" customHeight="1" x14ac:dyDescent="0.25">
      <c r="A1578" s="22">
        <v>42998</v>
      </c>
      <c r="B1578" s="21" t="s">
        <v>34</v>
      </c>
      <c r="C1578" s="5">
        <v>51.445441980053594</v>
      </c>
      <c r="D1578">
        <v>43</v>
      </c>
      <c r="E1578" s="65">
        <f>VLOOKUP(B1578,'SKU List'!$A$6:$C$11,3,1)</f>
        <v>40.632000000000005</v>
      </c>
      <c r="F1578" s="140">
        <f t="shared" si="24"/>
        <v>0.2661311769062214</v>
      </c>
    </row>
    <row r="1579" spans="1:6" ht="15" customHeight="1" x14ac:dyDescent="0.25">
      <c r="A1579" s="22">
        <v>42998</v>
      </c>
      <c r="B1579" s="21">
        <v>84325322</v>
      </c>
      <c r="C1579" s="5">
        <v>43.218435577621555</v>
      </c>
      <c r="D1579">
        <v>22</v>
      </c>
      <c r="E1579" s="65">
        <f>VLOOKUP(B1579,'SKU List'!$A$6:$C$11,3,1)</f>
        <v>35.552999999999997</v>
      </c>
      <c r="F1579" s="140">
        <f t="shared" si="24"/>
        <v>0.21560587229267739</v>
      </c>
    </row>
    <row r="1580" spans="1:6" ht="15" customHeight="1" x14ac:dyDescent="0.25">
      <c r="A1580" s="22">
        <v>42998</v>
      </c>
      <c r="B1580" s="21" t="s">
        <v>35</v>
      </c>
      <c r="C1580" s="5">
        <v>63.176852361937783</v>
      </c>
      <c r="D1580">
        <v>44</v>
      </c>
      <c r="E1580" s="65">
        <f>VLOOKUP(B1580,'SKU List'!$A$6:$C$11,3,1)</f>
        <v>50.79</v>
      </c>
      <c r="F1580" s="140">
        <f t="shared" si="24"/>
        <v>0.24388368501551061</v>
      </c>
    </row>
    <row r="1581" spans="1:6" ht="15" customHeight="1" x14ac:dyDescent="0.25">
      <c r="A1581" s="22">
        <v>42998</v>
      </c>
      <c r="B1581" s="21" t="s">
        <v>36</v>
      </c>
      <c r="C1581" s="5">
        <v>65.178922752421954</v>
      </c>
      <c r="D1581">
        <v>41</v>
      </c>
      <c r="E1581" s="65">
        <f>VLOOKUP(B1581,'SKU List'!$A$6:$C$11,3,1)</f>
        <v>50.79</v>
      </c>
      <c r="F1581" s="140">
        <f t="shared" si="24"/>
        <v>0.28330227903961319</v>
      </c>
    </row>
    <row r="1582" spans="1:6" x14ac:dyDescent="0.25">
      <c r="A1582" s="22">
        <v>42999</v>
      </c>
      <c r="B1582" s="21" t="s">
        <v>41</v>
      </c>
      <c r="C1582" s="5">
        <v>60.982866668975646</v>
      </c>
      <c r="D1582">
        <v>38</v>
      </c>
      <c r="E1582" s="65">
        <f>VLOOKUP(B1582,'SKU List'!$A$6:$C$11,3,1)</f>
        <v>50.79</v>
      </c>
      <c r="F1582" s="140">
        <f t="shared" si="24"/>
        <v>0.20068648688670304</v>
      </c>
    </row>
    <row r="1583" spans="1:6" ht="15" customHeight="1" x14ac:dyDescent="0.25">
      <c r="A1583" s="22">
        <v>42999</v>
      </c>
      <c r="B1583" s="21" t="s">
        <v>33</v>
      </c>
      <c r="C1583" s="5">
        <v>52.872248875253874</v>
      </c>
      <c r="D1583">
        <v>29</v>
      </c>
      <c r="E1583" s="65">
        <f>VLOOKUP(B1583,'SKU List'!$A$6:$C$11,3,1)</f>
        <v>45.710999999999999</v>
      </c>
      <c r="F1583" s="140">
        <f t="shared" si="24"/>
        <v>0.15666357934094366</v>
      </c>
    </row>
    <row r="1584" spans="1:6" ht="15" customHeight="1" x14ac:dyDescent="0.25">
      <c r="A1584" s="22">
        <v>42999</v>
      </c>
      <c r="B1584" s="21" t="s">
        <v>34</v>
      </c>
      <c r="C1584" s="5">
        <v>45.239376209030368</v>
      </c>
      <c r="D1584">
        <v>47</v>
      </c>
      <c r="E1584" s="65">
        <f>VLOOKUP(B1584,'SKU List'!$A$6:$C$11,3,1)</f>
        <v>40.632000000000005</v>
      </c>
      <c r="F1584" s="140">
        <f t="shared" si="24"/>
        <v>0.11339279900153482</v>
      </c>
    </row>
    <row r="1585" spans="1:6" ht="15" customHeight="1" x14ac:dyDescent="0.25">
      <c r="A1585" s="22">
        <v>42999</v>
      </c>
      <c r="B1585" s="21">
        <v>84325322</v>
      </c>
      <c r="C1585" s="5">
        <v>41.742172306538293</v>
      </c>
      <c r="D1585">
        <v>20</v>
      </c>
      <c r="E1585" s="65">
        <f>VLOOKUP(B1585,'SKU List'!$A$6:$C$11,3,1)</f>
        <v>35.552999999999997</v>
      </c>
      <c r="F1585" s="140">
        <f t="shared" si="24"/>
        <v>0.17408298333581684</v>
      </c>
    </row>
    <row r="1586" spans="1:6" ht="15" customHeight="1" x14ac:dyDescent="0.25">
      <c r="A1586" s="22">
        <v>42999</v>
      </c>
      <c r="B1586" s="21" t="s">
        <v>35</v>
      </c>
      <c r="C1586" s="5">
        <v>64.798850377749616</v>
      </c>
      <c r="D1586">
        <v>44</v>
      </c>
      <c r="E1586" s="65">
        <f>VLOOKUP(B1586,'SKU List'!$A$6:$C$11,3,1)</f>
        <v>50.79</v>
      </c>
      <c r="F1586" s="140">
        <f t="shared" si="24"/>
        <v>0.27581906630733644</v>
      </c>
    </row>
    <row r="1587" spans="1:6" ht="15" customHeight="1" x14ac:dyDescent="0.25">
      <c r="A1587" s="22">
        <v>42999</v>
      </c>
      <c r="B1587" s="21" t="s">
        <v>36</v>
      </c>
      <c r="C1587" s="5">
        <v>57.767790870777688</v>
      </c>
      <c r="D1587">
        <v>33</v>
      </c>
      <c r="E1587" s="65">
        <f>VLOOKUP(B1587,'SKU List'!$A$6:$C$11,3,1)</f>
        <v>50.79</v>
      </c>
      <c r="F1587" s="140">
        <f t="shared" si="24"/>
        <v>0.13738513232482161</v>
      </c>
    </row>
    <row r="1588" spans="1:6" x14ac:dyDescent="0.25">
      <c r="A1588" s="22">
        <v>43000</v>
      </c>
      <c r="B1588" s="21" t="s">
        <v>41</v>
      </c>
      <c r="C1588" s="5">
        <v>58.403771548248102</v>
      </c>
      <c r="D1588">
        <v>43</v>
      </c>
      <c r="E1588" s="65">
        <f>VLOOKUP(B1588,'SKU List'!$A$6:$C$11,3,1)</f>
        <v>50.79</v>
      </c>
      <c r="F1588" s="140">
        <f t="shared" si="24"/>
        <v>0.14990690191470965</v>
      </c>
    </row>
    <row r="1589" spans="1:6" ht="15" customHeight="1" x14ac:dyDescent="0.25">
      <c r="A1589" s="22">
        <v>43000</v>
      </c>
      <c r="B1589" s="21" t="s">
        <v>33</v>
      </c>
      <c r="C1589" s="5">
        <v>53.523779443300853</v>
      </c>
      <c r="D1589">
        <v>31</v>
      </c>
      <c r="E1589" s="65">
        <f>VLOOKUP(B1589,'SKU List'!$A$6:$C$11,3,1)</f>
        <v>45.710999999999999</v>
      </c>
      <c r="F1589" s="140">
        <f t="shared" si="24"/>
        <v>0.17091683496971966</v>
      </c>
    </row>
    <row r="1590" spans="1:6" ht="15" customHeight="1" x14ac:dyDescent="0.25">
      <c r="A1590" s="22">
        <v>43000</v>
      </c>
      <c r="B1590" s="21" t="s">
        <v>34</v>
      </c>
      <c r="C1590" s="5">
        <v>45.519480547637841</v>
      </c>
      <c r="D1590">
        <v>48</v>
      </c>
      <c r="E1590" s="65">
        <f>VLOOKUP(B1590,'SKU List'!$A$6:$C$11,3,1)</f>
        <v>40.632000000000005</v>
      </c>
      <c r="F1590" s="140">
        <f t="shared" si="24"/>
        <v>0.12028648719329187</v>
      </c>
    </row>
    <row r="1591" spans="1:6" ht="15" customHeight="1" x14ac:dyDescent="0.25">
      <c r="A1591" s="22">
        <v>43000</v>
      </c>
      <c r="B1591" s="21">
        <v>84325322</v>
      </c>
      <c r="C1591" s="5">
        <v>41.564238776604931</v>
      </c>
      <c r="D1591">
        <v>25</v>
      </c>
      <c r="E1591" s="65">
        <f>VLOOKUP(B1591,'SKU List'!$A$6:$C$11,3,1)</f>
        <v>35.552999999999997</v>
      </c>
      <c r="F1591" s="140">
        <f t="shared" si="24"/>
        <v>0.16907824309073594</v>
      </c>
    </row>
    <row r="1592" spans="1:6" ht="15" customHeight="1" x14ac:dyDescent="0.25">
      <c r="A1592" s="22">
        <v>43000</v>
      </c>
      <c r="B1592" s="21" t="s">
        <v>35</v>
      </c>
      <c r="C1592" s="5">
        <v>61.929132139903651</v>
      </c>
      <c r="D1592">
        <v>39</v>
      </c>
      <c r="E1592" s="65">
        <f>VLOOKUP(B1592,'SKU List'!$A$6:$C$11,3,1)</f>
        <v>50.79</v>
      </c>
      <c r="F1592" s="140">
        <f t="shared" si="24"/>
        <v>0.21931742744445071</v>
      </c>
    </row>
    <row r="1593" spans="1:6" ht="15" customHeight="1" x14ac:dyDescent="0.25">
      <c r="A1593" s="22">
        <v>43000</v>
      </c>
      <c r="B1593" s="21" t="s">
        <v>36</v>
      </c>
      <c r="C1593" s="5">
        <v>57.453459623047323</v>
      </c>
      <c r="D1593">
        <v>35</v>
      </c>
      <c r="E1593" s="65">
        <f>VLOOKUP(B1593,'SKU List'!$A$6:$C$11,3,1)</f>
        <v>50.79</v>
      </c>
      <c r="F1593" s="140">
        <f t="shared" si="24"/>
        <v>0.13119629106216427</v>
      </c>
    </row>
    <row r="1594" spans="1:6" x14ac:dyDescent="0.25">
      <c r="A1594" s="22">
        <v>43001</v>
      </c>
      <c r="B1594" s="21" t="s">
        <v>41</v>
      </c>
      <c r="C1594" s="5">
        <v>60.011335819230943</v>
      </c>
      <c r="D1594">
        <v>43</v>
      </c>
      <c r="E1594" s="65">
        <f>VLOOKUP(B1594,'SKU List'!$A$6:$C$11,3,1)</f>
        <v>50.79</v>
      </c>
      <c r="F1594" s="140">
        <f t="shared" si="24"/>
        <v>0.18155809842943382</v>
      </c>
    </row>
    <row r="1595" spans="1:6" ht="15" customHeight="1" x14ac:dyDescent="0.25">
      <c r="A1595" s="22">
        <v>43001</v>
      </c>
      <c r="B1595" s="21" t="s">
        <v>33</v>
      </c>
      <c r="C1595" s="5">
        <v>52.133758747872726</v>
      </c>
      <c r="D1595">
        <v>32</v>
      </c>
      <c r="E1595" s="65">
        <f>VLOOKUP(B1595,'SKU List'!$A$6:$C$11,3,1)</f>
        <v>45.710999999999999</v>
      </c>
      <c r="F1595" s="140">
        <f t="shared" si="24"/>
        <v>0.14050794661837912</v>
      </c>
    </row>
    <row r="1596" spans="1:6" ht="15" customHeight="1" x14ac:dyDescent="0.25">
      <c r="A1596" s="22">
        <v>43001</v>
      </c>
      <c r="B1596" s="21" t="s">
        <v>34</v>
      </c>
      <c r="C1596" s="5">
        <v>46.463109029868114</v>
      </c>
      <c r="D1596">
        <v>40</v>
      </c>
      <c r="E1596" s="65">
        <f>VLOOKUP(B1596,'SKU List'!$A$6:$C$11,3,1)</f>
        <v>40.632000000000005</v>
      </c>
      <c r="F1596" s="140">
        <f t="shared" si="24"/>
        <v>0.14351026358210545</v>
      </c>
    </row>
    <row r="1597" spans="1:6" ht="15" customHeight="1" x14ac:dyDescent="0.25">
      <c r="A1597" s="22">
        <v>43001</v>
      </c>
      <c r="B1597" s="21">
        <v>84325322</v>
      </c>
      <c r="C1597" s="5">
        <v>45.862993425129943</v>
      </c>
      <c r="D1597">
        <v>22</v>
      </c>
      <c r="E1597" s="65">
        <f>VLOOKUP(B1597,'SKU List'!$A$6:$C$11,3,1)</f>
        <v>35.552999999999997</v>
      </c>
      <c r="F1597" s="140">
        <f t="shared" si="24"/>
        <v>0.28998940807048479</v>
      </c>
    </row>
    <row r="1598" spans="1:6" ht="15" customHeight="1" x14ac:dyDescent="0.25">
      <c r="A1598" s="22">
        <v>43001</v>
      </c>
      <c r="B1598" s="21" t="s">
        <v>35</v>
      </c>
      <c r="C1598" s="5">
        <v>65.521170268066939</v>
      </c>
      <c r="D1598">
        <v>35</v>
      </c>
      <c r="E1598" s="65">
        <f>VLOOKUP(B1598,'SKU List'!$A$6:$C$11,3,1)</f>
        <v>50.79</v>
      </c>
      <c r="F1598" s="140">
        <f t="shared" si="24"/>
        <v>0.29004076133228862</v>
      </c>
    </row>
    <row r="1599" spans="1:6" ht="15" customHeight="1" x14ac:dyDescent="0.25">
      <c r="A1599" s="22">
        <v>43001</v>
      </c>
      <c r="B1599" s="21" t="s">
        <v>36</v>
      </c>
      <c r="C1599" s="5">
        <v>60.635065741169207</v>
      </c>
      <c r="D1599">
        <v>33</v>
      </c>
      <c r="E1599" s="65">
        <f>VLOOKUP(B1599,'SKU List'!$A$6:$C$11,3,1)</f>
        <v>50.79</v>
      </c>
      <c r="F1599" s="140">
        <f t="shared" si="24"/>
        <v>0.19383866393323898</v>
      </c>
    </row>
    <row r="1600" spans="1:6" x14ac:dyDescent="0.25">
      <c r="A1600" s="22">
        <v>43002</v>
      </c>
      <c r="B1600" s="21" t="s">
        <v>41</v>
      </c>
      <c r="C1600" s="5">
        <v>58.704796080689</v>
      </c>
      <c r="D1600">
        <v>35</v>
      </c>
      <c r="E1600" s="65">
        <f>VLOOKUP(B1600,'SKU List'!$A$6:$C$11,3,1)</f>
        <v>50.79</v>
      </c>
      <c r="F1600" s="140">
        <f t="shared" si="24"/>
        <v>0.1558337483892302</v>
      </c>
    </row>
    <row r="1601" spans="1:6" ht="15" customHeight="1" x14ac:dyDescent="0.25">
      <c r="A1601" s="22">
        <v>43002</v>
      </c>
      <c r="B1601" s="21" t="s">
        <v>33</v>
      </c>
      <c r="C1601" s="5">
        <v>50.645969916736696</v>
      </c>
      <c r="D1601">
        <v>26</v>
      </c>
      <c r="E1601" s="65">
        <f>VLOOKUP(B1601,'SKU List'!$A$6:$C$11,3,1)</f>
        <v>45.710999999999999</v>
      </c>
      <c r="F1601" s="140">
        <f t="shared" si="24"/>
        <v>0.10796022656989998</v>
      </c>
    </row>
    <row r="1602" spans="1:6" ht="15" customHeight="1" x14ac:dyDescent="0.25">
      <c r="A1602" s="22">
        <v>43002</v>
      </c>
      <c r="B1602" s="21" t="s">
        <v>34</v>
      </c>
      <c r="C1602" s="5">
        <v>52.295888476563626</v>
      </c>
      <c r="D1602">
        <v>43</v>
      </c>
      <c r="E1602" s="65">
        <f>VLOOKUP(B1602,'SKU List'!$A$6:$C$11,3,1)</f>
        <v>40.632000000000005</v>
      </c>
      <c r="F1602" s="140">
        <f t="shared" si="24"/>
        <v>0.28706163803316642</v>
      </c>
    </row>
    <row r="1603" spans="1:6" ht="15" customHeight="1" x14ac:dyDescent="0.25">
      <c r="A1603" s="22">
        <v>43002</v>
      </c>
      <c r="B1603" s="21">
        <v>84325322</v>
      </c>
      <c r="C1603" s="5">
        <v>44.043400561694632</v>
      </c>
      <c r="D1603">
        <v>19</v>
      </c>
      <c r="E1603" s="65">
        <f>VLOOKUP(B1603,'SKU List'!$A$6:$C$11,3,1)</f>
        <v>35.552999999999997</v>
      </c>
      <c r="F1603" s="140">
        <f t="shared" si="24"/>
        <v>0.23880968024342913</v>
      </c>
    </row>
    <row r="1604" spans="1:6" ht="15" customHeight="1" x14ac:dyDescent="0.25">
      <c r="A1604" s="22">
        <v>43002</v>
      </c>
      <c r="B1604" s="21" t="s">
        <v>35</v>
      </c>
      <c r="C1604" s="5">
        <v>61.852317369569249</v>
      </c>
      <c r="D1604">
        <v>43</v>
      </c>
      <c r="E1604" s="65">
        <f>VLOOKUP(B1604,'SKU List'!$A$6:$C$11,3,1)</f>
        <v>50.79</v>
      </c>
      <c r="F1604" s="140">
        <f t="shared" si="24"/>
        <v>0.21780502794977852</v>
      </c>
    </row>
    <row r="1605" spans="1:6" ht="15" customHeight="1" x14ac:dyDescent="0.25">
      <c r="A1605" s="22">
        <v>43002</v>
      </c>
      <c r="B1605" s="21" t="s">
        <v>36</v>
      </c>
      <c r="C1605" s="5">
        <v>61.149656906001752</v>
      </c>
      <c r="D1605">
        <v>40</v>
      </c>
      <c r="E1605" s="65">
        <f>VLOOKUP(B1605,'SKU List'!$A$6:$C$11,3,1)</f>
        <v>50.79</v>
      </c>
      <c r="F1605" s="140">
        <f t="shared" ref="F1605:F1668" si="25">(C1605-E1605)/E1605</f>
        <v>0.20397040570981992</v>
      </c>
    </row>
    <row r="1606" spans="1:6" x14ac:dyDescent="0.25">
      <c r="A1606" s="22">
        <v>43003</v>
      </c>
      <c r="B1606" s="21" t="s">
        <v>41</v>
      </c>
      <c r="C1606" s="5">
        <v>61.109093820129601</v>
      </c>
      <c r="D1606">
        <v>36</v>
      </c>
      <c r="E1606" s="65">
        <f>VLOOKUP(B1606,'SKU List'!$A$6:$C$11,3,1)</f>
        <v>50.79</v>
      </c>
      <c r="F1606" s="140">
        <f t="shared" si="25"/>
        <v>0.20317176255423514</v>
      </c>
    </row>
    <row r="1607" spans="1:6" ht="15" customHeight="1" x14ac:dyDescent="0.25">
      <c r="A1607" s="22">
        <v>43003</v>
      </c>
      <c r="B1607" s="21" t="s">
        <v>33</v>
      </c>
      <c r="C1607" s="5">
        <v>50.848412633506214</v>
      </c>
      <c r="D1607">
        <v>33</v>
      </c>
      <c r="E1607" s="65">
        <f>VLOOKUP(B1607,'SKU List'!$A$6:$C$11,3,1)</f>
        <v>45.710999999999999</v>
      </c>
      <c r="F1607" s="140">
        <f t="shared" si="25"/>
        <v>0.1123889793158368</v>
      </c>
    </row>
    <row r="1608" spans="1:6" ht="15" customHeight="1" x14ac:dyDescent="0.25">
      <c r="A1608" s="22">
        <v>43003</v>
      </c>
      <c r="B1608" s="21" t="s">
        <v>34</v>
      </c>
      <c r="C1608" s="5">
        <v>52.327249683497044</v>
      </c>
      <c r="D1608">
        <v>44</v>
      </c>
      <c r="E1608" s="65">
        <f>VLOOKUP(B1608,'SKU List'!$A$6:$C$11,3,1)</f>
        <v>40.632000000000005</v>
      </c>
      <c r="F1608" s="140">
        <f t="shared" si="25"/>
        <v>0.28783347321069691</v>
      </c>
    </row>
    <row r="1609" spans="1:6" ht="15" customHeight="1" x14ac:dyDescent="0.25">
      <c r="A1609" s="22">
        <v>43003</v>
      </c>
      <c r="B1609" s="21">
        <v>84325322</v>
      </c>
      <c r="C1609" s="5">
        <v>41.256196956201535</v>
      </c>
      <c r="D1609">
        <v>19</v>
      </c>
      <c r="E1609" s="65">
        <f>VLOOKUP(B1609,'SKU List'!$A$6:$C$11,3,1)</f>
        <v>35.552999999999997</v>
      </c>
      <c r="F1609" s="140">
        <f t="shared" si="25"/>
        <v>0.16041394414540372</v>
      </c>
    </row>
    <row r="1610" spans="1:6" ht="15" customHeight="1" x14ac:dyDescent="0.25">
      <c r="A1610" s="22">
        <v>43003</v>
      </c>
      <c r="B1610" s="21" t="s">
        <v>35</v>
      </c>
      <c r="C1610" s="5">
        <v>61.234203996286205</v>
      </c>
      <c r="D1610">
        <v>34</v>
      </c>
      <c r="E1610" s="65">
        <f>VLOOKUP(B1610,'SKU List'!$A$6:$C$11,3,1)</f>
        <v>50.79</v>
      </c>
      <c r="F1610" s="140">
        <f t="shared" si="25"/>
        <v>0.20563504619583001</v>
      </c>
    </row>
    <row r="1611" spans="1:6" ht="15" customHeight="1" x14ac:dyDescent="0.25">
      <c r="A1611" s="22">
        <v>43003</v>
      </c>
      <c r="B1611" s="21" t="s">
        <v>36</v>
      </c>
      <c r="C1611" s="5">
        <v>57.476260301853252</v>
      </c>
      <c r="D1611">
        <v>38</v>
      </c>
      <c r="E1611" s="65">
        <f>VLOOKUP(B1611,'SKU List'!$A$6:$C$11,3,1)</f>
        <v>50.79</v>
      </c>
      <c r="F1611" s="140">
        <f t="shared" si="25"/>
        <v>0.13164521169232629</v>
      </c>
    </row>
    <row r="1612" spans="1:6" x14ac:dyDescent="0.25">
      <c r="A1612" s="22">
        <v>43004</v>
      </c>
      <c r="B1612" s="21" t="s">
        <v>41</v>
      </c>
      <c r="C1612" s="5">
        <v>64.347082274700952</v>
      </c>
      <c r="D1612">
        <v>41</v>
      </c>
      <c r="E1612" s="65">
        <f>VLOOKUP(B1612,'SKU List'!$A$6:$C$11,3,1)</f>
        <v>50.79</v>
      </c>
      <c r="F1612" s="140">
        <f t="shared" si="25"/>
        <v>0.26692424246310203</v>
      </c>
    </row>
    <row r="1613" spans="1:6" ht="15" customHeight="1" x14ac:dyDescent="0.25">
      <c r="A1613" s="22">
        <v>43004</v>
      </c>
      <c r="B1613" s="21" t="s">
        <v>33</v>
      </c>
      <c r="C1613" s="5">
        <v>57.484030089276885</v>
      </c>
      <c r="D1613">
        <v>29</v>
      </c>
      <c r="E1613" s="65">
        <f>VLOOKUP(B1613,'SKU List'!$A$6:$C$11,3,1)</f>
        <v>45.710999999999999</v>
      </c>
      <c r="F1613" s="140">
        <f t="shared" si="25"/>
        <v>0.25755354486396898</v>
      </c>
    </row>
    <row r="1614" spans="1:6" ht="15" customHeight="1" x14ac:dyDescent="0.25">
      <c r="A1614" s="22">
        <v>43004</v>
      </c>
      <c r="B1614" s="21" t="s">
        <v>34</v>
      </c>
      <c r="C1614" s="5">
        <v>51.493574570288246</v>
      </c>
      <c r="D1614">
        <v>47</v>
      </c>
      <c r="E1614" s="65">
        <f>VLOOKUP(B1614,'SKU List'!$A$6:$C$11,3,1)</f>
        <v>40.632000000000005</v>
      </c>
      <c r="F1614" s="140">
        <f t="shared" si="25"/>
        <v>0.26731577501201614</v>
      </c>
    </row>
    <row r="1615" spans="1:6" ht="15" customHeight="1" x14ac:dyDescent="0.25">
      <c r="A1615" s="22">
        <v>43004</v>
      </c>
      <c r="B1615" s="21">
        <v>84325322</v>
      </c>
      <c r="C1615" s="5">
        <v>40.181108146972811</v>
      </c>
      <c r="D1615">
        <v>22</v>
      </c>
      <c r="E1615" s="65">
        <f>VLOOKUP(B1615,'SKU List'!$A$6:$C$11,3,1)</f>
        <v>35.552999999999997</v>
      </c>
      <c r="F1615" s="140">
        <f t="shared" si="25"/>
        <v>0.13017489795440088</v>
      </c>
    </row>
    <row r="1616" spans="1:6" ht="15" customHeight="1" x14ac:dyDescent="0.25">
      <c r="A1616" s="22">
        <v>43004</v>
      </c>
      <c r="B1616" s="21" t="s">
        <v>35</v>
      </c>
      <c r="C1616" s="5">
        <v>56.654873816854078</v>
      </c>
      <c r="D1616">
        <v>43</v>
      </c>
      <c r="E1616" s="65">
        <f>VLOOKUP(B1616,'SKU List'!$A$6:$C$11,3,1)</f>
        <v>50.79</v>
      </c>
      <c r="F1616" s="140">
        <f t="shared" si="25"/>
        <v>0.1154730028913975</v>
      </c>
    </row>
    <row r="1617" spans="1:6" ht="15" customHeight="1" x14ac:dyDescent="0.25">
      <c r="A1617" s="22">
        <v>43004</v>
      </c>
      <c r="B1617" s="21" t="s">
        <v>36</v>
      </c>
      <c r="C1617" s="5">
        <v>64.836466345487779</v>
      </c>
      <c r="D1617">
        <v>36</v>
      </c>
      <c r="E1617" s="65">
        <f>VLOOKUP(B1617,'SKU List'!$A$6:$C$11,3,1)</f>
        <v>50.79</v>
      </c>
      <c r="F1617" s="140">
        <f t="shared" si="25"/>
        <v>0.27655968390407126</v>
      </c>
    </row>
    <row r="1618" spans="1:6" x14ac:dyDescent="0.25">
      <c r="A1618" s="22">
        <v>43005</v>
      </c>
      <c r="B1618" s="21" t="s">
        <v>41</v>
      </c>
      <c r="C1618" s="5">
        <v>59.651533072745956</v>
      </c>
      <c r="D1618">
        <v>38</v>
      </c>
      <c r="E1618" s="65">
        <f>VLOOKUP(B1618,'SKU List'!$A$6:$C$11,3,1)</f>
        <v>50.79</v>
      </c>
      <c r="F1618" s="140">
        <f t="shared" si="25"/>
        <v>0.17447397268647286</v>
      </c>
    </row>
    <row r="1619" spans="1:6" ht="15" customHeight="1" x14ac:dyDescent="0.25">
      <c r="A1619" s="22">
        <v>43005</v>
      </c>
      <c r="B1619" s="21" t="s">
        <v>33</v>
      </c>
      <c r="C1619" s="5">
        <v>53.117180914515046</v>
      </c>
      <c r="D1619">
        <v>32</v>
      </c>
      <c r="E1619" s="65">
        <f>VLOOKUP(B1619,'SKU List'!$A$6:$C$11,3,1)</f>
        <v>45.710999999999999</v>
      </c>
      <c r="F1619" s="140">
        <f t="shared" si="25"/>
        <v>0.16202185282568851</v>
      </c>
    </row>
    <row r="1620" spans="1:6" ht="15" customHeight="1" x14ac:dyDescent="0.25">
      <c r="A1620" s="22">
        <v>43005</v>
      </c>
      <c r="B1620" s="21" t="s">
        <v>34</v>
      </c>
      <c r="C1620" s="5">
        <v>48.180903909825069</v>
      </c>
      <c r="D1620">
        <v>40</v>
      </c>
      <c r="E1620" s="65">
        <f>VLOOKUP(B1620,'SKU List'!$A$6:$C$11,3,1)</f>
        <v>40.632000000000005</v>
      </c>
      <c r="F1620" s="140">
        <f t="shared" si="25"/>
        <v>0.18578716060801986</v>
      </c>
    </row>
    <row r="1621" spans="1:6" ht="15" customHeight="1" x14ac:dyDescent="0.25">
      <c r="A1621" s="22">
        <v>43005</v>
      </c>
      <c r="B1621" s="21">
        <v>84325322</v>
      </c>
      <c r="C1621" s="5">
        <v>42.652842822180148</v>
      </c>
      <c r="D1621">
        <v>19</v>
      </c>
      <c r="E1621" s="65">
        <f>VLOOKUP(B1621,'SKU List'!$A$6:$C$11,3,1)</f>
        <v>35.552999999999997</v>
      </c>
      <c r="F1621" s="140">
        <f t="shared" si="25"/>
        <v>0.1996974326267868</v>
      </c>
    </row>
    <row r="1622" spans="1:6" ht="15" customHeight="1" x14ac:dyDescent="0.25">
      <c r="A1622" s="22">
        <v>43005</v>
      </c>
      <c r="B1622" s="21" t="s">
        <v>35</v>
      </c>
      <c r="C1622" s="5">
        <v>58.535729571553496</v>
      </c>
      <c r="D1622">
        <v>40</v>
      </c>
      <c r="E1622" s="65">
        <f>VLOOKUP(B1622,'SKU List'!$A$6:$C$11,3,1)</f>
        <v>50.79</v>
      </c>
      <c r="F1622" s="140">
        <f t="shared" si="25"/>
        <v>0.15250501223771407</v>
      </c>
    </row>
    <row r="1623" spans="1:6" ht="15" customHeight="1" x14ac:dyDescent="0.25">
      <c r="A1623" s="22">
        <v>43005</v>
      </c>
      <c r="B1623" s="21" t="s">
        <v>36</v>
      </c>
      <c r="C1623" s="5">
        <v>58.892518517479907</v>
      </c>
      <c r="D1623">
        <v>37</v>
      </c>
      <c r="E1623" s="65">
        <f>VLOOKUP(B1623,'SKU List'!$A$6:$C$11,3,1)</f>
        <v>50.79</v>
      </c>
      <c r="F1623" s="140">
        <f t="shared" si="25"/>
        <v>0.15952979951722598</v>
      </c>
    </row>
    <row r="1624" spans="1:6" x14ac:dyDescent="0.25">
      <c r="A1624" s="22">
        <v>43006</v>
      </c>
      <c r="B1624" s="21" t="s">
        <v>41</v>
      </c>
      <c r="C1624" s="5">
        <v>60.265899088426096</v>
      </c>
      <c r="D1624">
        <v>35</v>
      </c>
      <c r="E1624" s="65">
        <f>VLOOKUP(B1624,'SKU List'!$A$6:$C$11,3,1)</f>
        <v>50.79</v>
      </c>
      <c r="F1624" s="140">
        <f t="shared" si="25"/>
        <v>0.18657017303457565</v>
      </c>
    </row>
    <row r="1625" spans="1:6" ht="15" customHeight="1" x14ac:dyDescent="0.25">
      <c r="A1625" s="22">
        <v>43006</v>
      </c>
      <c r="B1625" s="21" t="s">
        <v>33</v>
      </c>
      <c r="C1625" s="5">
        <v>50.594395241664323</v>
      </c>
      <c r="D1625">
        <v>29</v>
      </c>
      <c r="E1625" s="65">
        <f>VLOOKUP(B1625,'SKU List'!$A$6:$C$11,3,1)</f>
        <v>45.710999999999999</v>
      </c>
      <c r="F1625" s="140">
        <f t="shared" si="25"/>
        <v>0.10683194945777437</v>
      </c>
    </row>
    <row r="1626" spans="1:6" ht="15" customHeight="1" x14ac:dyDescent="0.25">
      <c r="A1626" s="22">
        <v>43006</v>
      </c>
      <c r="B1626" s="21" t="s">
        <v>34</v>
      </c>
      <c r="C1626" s="5">
        <v>50.612279951466626</v>
      </c>
      <c r="D1626">
        <v>40</v>
      </c>
      <c r="E1626" s="65">
        <f>VLOOKUP(B1626,'SKU List'!$A$6:$C$11,3,1)</f>
        <v>40.632000000000005</v>
      </c>
      <c r="F1626" s="140">
        <f t="shared" si="25"/>
        <v>0.24562610630701465</v>
      </c>
    </row>
    <row r="1627" spans="1:6" ht="15" customHeight="1" x14ac:dyDescent="0.25">
      <c r="A1627" s="22">
        <v>43006</v>
      </c>
      <c r="B1627" s="21">
        <v>84325322</v>
      </c>
      <c r="C1627" s="5">
        <v>40.711675982846167</v>
      </c>
      <c r="D1627">
        <v>20</v>
      </c>
      <c r="E1627" s="65">
        <f>VLOOKUP(B1627,'SKU List'!$A$6:$C$11,3,1)</f>
        <v>35.552999999999997</v>
      </c>
      <c r="F1627" s="140">
        <f t="shared" si="25"/>
        <v>0.14509819095002305</v>
      </c>
    </row>
    <row r="1628" spans="1:6" ht="15" customHeight="1" x14ac:dyDescent="0.25">
      <c r="A1628" s="22">
        <v>43006</v>
      </c>
      <c r="B1628" s="21" t="s">
        <v>35</v>
      </c>
      <c r="C1628" s="5">
        <v>60.803858261951348</v>
      </c>
      <c r="D1628">
        <v>42</v>
      </c>
      <c r="E1628" s="65">
        <f>VLOOKUP(B1628,'SKU List'!$A$6:$C$11,3,1)</f>
        <v>50.79</v>
      </c>
      <c r="F1628" s="140">
        <f t="shared" si="25"/>
        <v>0.19716200555131619</v>
      </c>
    </row>
    <row r="1629" spans="1:6" ht="15" customHeight="1" x14ac:dyDescent="0.25">
      <c r="A1629" s="22">
        <v>43006</v>
      </c>
      <c r="B1629" s="21" t="s">
        <v>36</v>
      </c>
      <c r="C1629" s="5">
        <v>62.804928377517079</v>
      </c>
      <c r="D1629">
        <v>40</v>
      </c>
      <c r="E1629" s="65">
        <f>VLOOKUP(B1629,'SKU List'!$A$6:$C$11,3,1)</f>
        <v>50.79</v>
      </c>
      <c r="F1629" s="140">
        <f t="shared" si="25"/>
        <v>0.23656090524743217</v>
      </c>
    </row>
    <row r="1630" spans="1:6" x14ac:dyDescent="0.25">
      <c r="A1630" s="22">
        <v>43007</v>
      </c>
      <c r="B1630" s="21" t="s">
        <v>41</v>
      </c>
      <c r="C1630" s="5">
        <v>58.605687381911189</v>
      </c>
      <c r="D1630">
        <v>44</v>
      </c>
      <c r="E1630" s="65">
        <f>VLOOKUP(B1630,'SKU List'!$A$6:$C$11,3,1)</f>
        <v>50.79</v>
      </c>
      <c r="F1630" s="140">
        <f t="shared" si="25"/>
        <v>0.15388240562928115</v>
      </c>
    </row>
    <row r="1631" spans="1:6" ht="15" customHeight="1" x14ac:dyDescent="0.25">
      <c r="A1631" s="22">
        <v>43007</v>
      </c>
      <c r="B1631" s="21" t="s">
        <v>33</v>
      </c>
      <c r="C1631" s="5">
        <v>55.820361848746579</v>
      </c>
      <c r="D1631">
        <v>26</v>
      </c>
      <c r="E1631" s="65">
        <f>VLOOKUP(B1631,'SKU List'!$A$6:$C$11,3,1)</f>
        <v>45.710999999999999</v>
      </c>
      <c r="F1631" s="140">
        <f t="shared" si="25"/>
        <v>0.22115818618596356</v>
      </c>
    </row>
    <row r="1632" spans="1:6" ht="15" customHeight="1" x14ac:dyDescent="0.25">
      <c r="A1632" s="22">
        <v>43007</v>
      </c>
      <c r="B1632" s="21" t="s">
        <v>34</v>
      </c>
      <c r="C1632" s="5">
        <v>52.259249520518118</v>
      </c>
      <c r="D1632">
        <v>44</v>
      </c>
      <c r="E1632" s="65">
        <f>VLOOKUP(B1632,'SKU List'!$A$6:$C$11,3,1)</f>
        <v>40.632000000000005</v>
      </c>
      <c r="F1632" s="140">
        <f t="shared" si="25"/>
        <v>0.28615991141263319</v>
      </c>
    </row>
    <row r="1633" spans="1:6" ht="15" customHeight="1" x14ac:dyDescent="0.25">
      <c r="A1633" s="22">
        <v>43007</v>
      </c>
      <c r="B1633" s="21">
        <v>84325322</v>
      </c>
      <c r="C1633" s="5">
        <v>43.072156663260763</v>
      </c>
      <c r="D1633">
        <v>23</v>
      </c>
      <c r="E1633" s="65">
        <f>VLOOKUP(B1633,'SKU List'!$A$6:$C$11,3,1)</f>
        <v>35.552999999999997</v>
      </c>
      <c r="F1633" s="140">
        <f t="shared" si="25"/>
        <v>0.21149148210448532</v>
      </c>
    </row>
    <row r="1634" spans="1:6" ht="15" customHeight="1" x14ac:dyDescent="0.25">
      <c r="A1634" s="22">
        <v>43007</v>
      </c>
      <c r="B1634" s="21" t="s">
        <v>35</v>
      </c>
      <c r="C1634" s="5">
        <v>62.161535477679983</v>
      </c>
      <c r="D1634">
        <v>40</v>
      </c>
      <c r="E1634" s="65">
        <f>VLOOKUP(B1634,'SKU List'!$A$6:$C$11,3,1)</f>
        <v>50.79</v>
      </c>
      <c r="F1634" s="140">
        <f t="shared" si="25"/>
        <v>0.22389319704036198</v>
      </c>
    </row>
    <row r="1635" spans="1:6" ht="15" customHeight="1" x14ac:dyDescent="0.25">
      <c r="A1635" s="22">
        <v>43007</v>
      </c>
      <c r="B1635" s="21" t="s">
        <v>36</v>
      </c>
      <c r="C1635" s="5">
        <v>59.959282083794569</v>
      </c>
      <c r="D1635">
        <v>39</v>
      </c>
      <c r="E1635" s="65">
        <f>VLOOKUP(B1635,'SKU List'!$A$6:$C$11,3,1)</f>
        <v>50.79</v>
      </c>
      <c r="F1635" s="140">
        <f t="shared" si="25"/>
        <v>0.18053321684966667</v>
      </c>
    </row>
    <row r="1636" spans="1:6" x14ac:dyDescent="0.25">
      <c r="A1636" s="22">
        <v>43008</v>
      </c>
      <c r="B1636" s="21" t="s">
        <v>41</v>
      </c>
      <c r="C1636" s="5">
        <v>63.575164160338083</v>
      </c>
      <c r="D1636">
        <v>36</v>
      </c>
      <c r="E1636" s="65">
        <f>VLOOKUP(B1636,'SKU List'!$A$6:$C$11,3,1)</f>
        <v>50.79</v>
      </c>
      <c r="F1636" s="140">
        <f t="shared" si="25"/>
        <v>0.25172601221378388</v>
      </c>
    </row>
    <row r="1637" spans="1:6" ht="15" customHeight="1" x14ac:dyDescent="0.25">
      <c r="A1637" s="22">
        <v>43008</v>
      </c>
      <c r="B1637" s="21" t="s">
        <v>33</v>
      </c>
      <c r="C1637" s="5">
        <v>51.832025098118152</v>
      </c>
      <c r="D1637">
        <v>28</v>
      </c>
      <c r="E1637" s="65">
        <f>VLOOKUP(B1637,'SKU List'!$A$6:$C$11,3,1)</f>
        <v>45.710999999999999</v>
      </c>
      <c r="F1637" s="140">
        <f t="shared" si="25"/>
        <v>0.13390704859045205</v>
      </c>
    </row>
    <row r="1638" spans="1:6" ht="15" customHeight="1" x14ac:dyDescent="0.25">
      <c r="A1638" s="22">
        <v>43008</v>
      </c>
      <c r="B1638" s="21" t="s">
        <v>34</v>
      </c>
      <c r="C1638" s="5">
        <v>47.530267872570171</v>
      </c>
      <c r="D1638">
        <v>38</v>
      </c>
      <c r="E1638" s="65">
        <f>VLOOKUP(B1638,'SKU List'!$A$6:$C$11,3,1)</f>
        <v>40.632000000000005</v>
      </c>
      <c r="F1638" s="140">
        <f t="shared" si="25"/>
        <v>0.16977426345171701</v>
      </c>
    </row>
    <row r="1639" spans="1:6" ht="15" customHeight="1" x14ac:dyDescent="0.25">
      <c r="A1639" s="22">
        <v>43008</v>
      </c>
      <c r="B1639" s="21">
        <v>84325322</v>
      </c>
      <c r="C1639" s="5">
        <v>42.625053558936976</v>
      </c>
      <c r="D1639">
        <v>25</v>
      </c>
      <c r="E1639" s="65">
        <f>VLOOKUP(B1639,'SKU List'!$A$6:$C$11,3,1)</f>
        <v>35.552999999999997</v>
      </c>
      <c r="F1639" s="140">
        <f t="shared" si="25"/>
        <v>0.19891580341847326</v>
      </c>
    </row>
    <row r="1640" spans="1:6" ht="15" customHeight="1" x14ac:dyDescent="0.25">
      <c r="A1640" s="22">
        <v>43008</v>
      </c>
      <c r="B1640" s="21" t="s">
        <v>35</v>
      </c>
      <c r="C1640" s="5">
        <v>55.897169743487865</v>
      </c>
      <c r="D1640">
        <v>36</v>
      </c>
      <c r="E1640" s="65">
        <f>VLOOKUP(B1640,'SKU List'!$A$6:$C$11,3,1)</f>
        <v>50.79</v>
      </c>
      <c r="F1640" s="140">
        <f t="shared" si="25"/>
        <v>0.10055463168907001</v>
      </c>
    </row>
    <row r="1641" spans="1:6" ht="15" customHeight="1" x14ac:dyDescent="0.25">
      <c r="A1641" s="22">
        <v>43008</v>
      </c>
      <c r="B1641" s="21" t="s">
        <v>36</v>
      </c>
      <c r="C1641" s="5">
        <v>63.621716205427113</v>
      </c>
      <c r="D1641">
        <v>41</v>
      </c>
      <c r="E1641" s="65">
        <f>VLOOKUP(B1641,'SKU List'!$A$6:$C$11,3,1)</f>
        <v>50.79</v>
      </c>
      <c r="F1641" s="140">
        <f t="shared" si="25"/>
        <v>0.25264257147917135</v>
      </c>
    </row>
    <row r="1642" spans="1:6" x14ac:dyDescent="0.25">
      <c r="A1642" s="22">
        <v>43009</v>
      </c>
      <c r="B1642" s="21" t="s">
        <v>41</v>
      </c>
      <c r="C1642" s="5">
        <v>63.849821191028127</v>
      </c>
      <c r="D1642">
        <v>36</v>
      </c>
      <c r="E1642" s="65">
        <f>VLOOKUP(B1642,'SKU List'!$A$6:$C$11,3,1)</f>
        <v>50.79</v>
      </c>
      <c r="F1642" s="140">
        <f t="shared" si="25"/>
        <v>0.25713371118385764</v>
      </c>
    </row>
    <row r="1643" spans="1:6" ht="15" customHeight="1" x14ac:dyDescent="0.25">
      <c r="A1643" s="22">
        <v>43009</v>
      </c>
      <c r="B1643" s="21" t="s">
        <v>33</v>
      </c>
      <c r="C1643" s="5">
        <v>58.764197901971592</v>
      </c>
      <c r="D1643">
        <v>32</v>
      </c>
      <c r="E1643" s="65">
        <f>VLOOKUP(B1643,'SKU List'!$A$6:$C$11,3,1)</f>
        <v>45.710999999999999</v>
      </c>
      <c r="F1643" s="140">
        <f t="shared" si="25"/>
        <v>0.28555922867518962</v>
      </c>
    </row>
    <row r="1644" spans="1:6" ht="15" customHeight="1" x14ac:dyDescent="0.25">
      <c r="A1644" s="22">
        <v>43009</v>
      </c>
      <c r="B1644" s="21" t="s">
        <v>34</v>
      </c>
      <c r="C1644" s="5">
        <v>48.388434684439964</v>
      </c>
      <c r="D1644">
        <v>47</v>
      </c>
      <c r="E1644" s="65">
        <f>VLOOKUP(B1644,'SKU List'!$A$6:$C$11,3,1)</f>
        <v>40.632000000000005</v>
      </c>
      <c r="F1644" s="140">
        <f t="shared" si="25"/>
        <v>0.19089473037113502</v>
      </c>
    </row>
    <row r="1645" spans="1:6" ht="15" customHeight="1" x14ac:dyDescent="0.25">
      <c r="A1645" s="22">
        <v>43009</v>
      </c>
      <c r="B1645" s="21">
        <v>84325322</v>
      </c>
      <c r="C1645" s="5">
        <v>39.406392961705897</v>
      </c>
      <c r="D1645">
        <v>24</v>
      </c>
      <c r="E1645" s="65">
        <f>VLOOKUP(B1645,'SKU List'!$A$6:$C$11,3,1)</f>
        <v>35.552999999999997</v>
      </c>
      <c r="F1645" s="140">
        <f t="shared" si="25"/>
        <v>0.10838446718155713</v>
      </c>
    </row>
    <row r="1646" spans="1:6" ht="15" customHeight="1" x14ac:dyDescent="0.25">
      <c r="A1646" s="22">
        <v>43009</v>
      </c>
      <c r="B1646" s="21" t="s">
        <v>35</v>
      </c>
      <c r="C1646" s="5">
        <v>60.293228349621003</v>
      </c>
      <c r="D1646">
        <v>43</v>
      </c>
      <c r="E1646" s="65">
        <f>VLOOKUP(B1646,'SKU List'!$A$6:$C$11,3,1)</f>
        <v>50.79</v>
      </c>
      <c r="F1646" s="140">
        <f t="shared" si="25"/>
        <v>0.18710825653910226</v>
      </c>
    </row>
    <row r="1647" spans="1:6" ht="15" customHeight="1" x14ac:dyDescent="0.25">
      <c r="A1647" s="22">
        <v>43009</v>
      </c>
      <c r="B1647" s="21" t="s">
        <v>36</v>
      </c>
      <c r="C1647" s="5">
        <v>62.906580232967109</v>
      </c>
      <c r="D1647">
        <v>35</v>
      </c>
      <c r="E1647" s="65">
        <f>VLOOKUP(B1647,'SKU List'!$A$6:$C$11,3,1)</f>
        <v>50.79</v>
      </c>
      <c r="F1647" s="140">
        <f t="shared" si="25"/>
        <v>0.2385623200032902</v>
      </c>
    </row>
    <row r="1648" spans="1:6" x14ac:dyDescent="0.25">
      <c r="A1648" s="22">
        <v>43010</v>
      </c>
      <c r="B1648" s="21" t="s">
        <v>41</v>
      </c>
      <c r="C1648" s="5">
        <v>63.57366638649745</v>
      </c>
      <c r="D1648">
        <v>33</v>
      </c>
      <c r="E1648" s="65">
        <f>VLOOKUP(B1648,'SKU List'!$A$6:$C$11,3,1)</f>
        <v>50.79</v>
      </c>
      <c r="F1648" s="140">
        <f t="shared" si="25"/>
        <v>0.25169652267173559</v>
      </c>
    </row>
    <row r="1649" spans="1:6" ht="15" customHeight="1" x14ac:dyDescent="0.25">
      <c r="A1649" s="22">
        <v>43010</v>
      </c>
      <c r="B1649" s="21" t="s">
        <v>33</v>
      </c>
      <c r="C1649" s="5">
        <v>58.540860873683272</v>
      </c>
      <c r="D1649">
        <v>26</v>
      </c>
      <c r="E1649" s="65">
        <f>VLOOKUP(B1649,'SKU List'!$A$6:$C$11,3,1)</f>
        <v>45.710999999999999</v>
      </c>
      <c r="F1649" s="140">
        <f t="shared" si="25"/>
        <v>0.28067338001100989</v>
      </c>
    </row>
    <row r="1650" spans="1:6" ht="15" customHeight="1" x14ac:dyDescent="0.25">
      <c r="A1650" s="22">
        <v>43010</v>
      </c>
      <c r="B1650" s="21" t="s">
        <v>34</v>
      </c>
      <c r="C1650" s="5">
        <v>46.884981570172691</v>
      </c>
      <c r="D1650">
        <v>37</v>
      </c>
      <c r="E1650" s="65">
        <f>VLOOKUP(B1650,'SKU List'!$A$6:$C$11,3,1)</f>
        <v>40.632000000000005</v>
      </c>
      <c r="F1650" s="140">
        <f t="shared" si="25"/>
        <v>0.15389302938995583</v>
      </c>
    </row>
    <row r="1651" spans="1:6" ht="15" customHeight="1" x14ac:dyDescent="0.25">
      <c r="A1651" s="22">
        <v>43010</v>
      </c>
      <c r="B1651" s="21">
        <v>84325322</v>
      </c>
      <c r="C1651" s="5">
        <v>41.286039529443904</v>
      </c>
      <c r="D1651">
        <v>23</v>
      </c>
      <c r="E1651" s="65">
        <f>VLOOKUP(B1651,'SKU List'!$A$6:$C$11,3,1)</f>
        <v>35.552999999999997</v>
      </c>
      <c r="F1651" s="140">
        <f t="shared" si="25"/>
        <v>0.16125332684847712</v>
      </c>
    </row>
    <row r="1652" spans="1:6" ht="15" customHeight="1" x14ac:dyDescent="0.25">
      <c r="A1652" s="22">
        <v>43010</v>
      </c>
      <c r="B1652" s="21" t="s">
        <v>35</v>
      </c>
      <c r="C1652" s="5">
        <v>62.886213297918538</v>
      </c>
      <c r="D1652">
        <v>40</v>
      </c>
      <c r="E1652" s="65">
        <f>VLOOKUP(B1652,'SKU List'!$A$6:$C$11,3,1)</f>
        <v>50.79</v>
      </c>
      <c r="F1652" s="140">
        <f t="shared" si="25"/>
        <v>0.23816131714744121</v>
      </c>
    </row>
    <row r="1653" spans="1:6" ht="15" customHeight="1" x14ac:dyDescent="0.25">
      <c r="A1653" s="22">
        <v>43010</v>
      </c>
      <c r="B1653" s="21" t="s">
        <v>36</v>
      </c>
      <c r="C1653" s="5">
        <v>65.846918353149107</v>
      </c>
      <c r="D1653">
        <v>39</v>
      </c>
      <c r="E1653" s="65">
        <f>VLOOKUP(B1653,'SKU List'!$A$6:$C$11,3,1)</f>
        <v>50.79</v>
      </c>
      <c r="F1653" s="140">
        <f t="shared" si="25"/>
        <v>0.29645438773674165</v>
      </c>
    </row>
    <row r="1654" spans="1:6" x14ac:dyDescent="0.25">
      <c r="A1654" s="22">
        <v>43011</v>
      </c>
      <c r="B1654" s="21" t="s">
        <v>41</v>
      </c>
      <c r="C1654" s="5">
        <v>56.570745701243453</v>
      </c>
      <c r="D1654">
        <v>34</v>
      </c>
      <c r="E1654" s="65">
        <f>VLOOKUP(B1654,'SKU List'!$A$6:$C$11,3,1)</f>
        <v>50.79</v>
      </c>
      <c r="F1654" s="140">
        <f t="shared" si="25"/>
        <v>0.11381661156218653</v>
      </c>
    </row>
    <row r="1655" spans="1:6" ht="15" customHeight="1" x14ac:dyDescent="0.25">
      <c r="A1655" s="22">
        <v>43011</v>
      </c>
      <c r="B1655" s="21" t="s">
        <v>33</v>
      </c>
      <c r="C1655" s="5">
        <v>52.436171097951622</v>
      </c>
      <c r="D1655">
        <v>26</v>
      </c>
      <c r="E1655" s="65">
        <f>VLOOKUP(B1655,'SKU List'!$A$6:$C$11,3,1)</f>
        <v>45.710999999999999</v>
      </c>
      <c r="F1655" s="140">
        <f t="shared" si="25"/>
        <v>0.14712369228307462</v>
      </c>
    </row>
    <row r="1656" spans="1:6" ht="15" customHeight="1" x14ac:dyDescent="0.25">
      <c r="A1656" s="22">
        <v>43011</v>
      </c>
      <c r="B1656" s="21" t="s">
        <v>34</v>
      </c>
      <c r="C1656" s="5">
        <v>52.633865201576498</v>
      </c>
      <c r="D1656">
        <v>47</v>
      </c>
      <c r="E1656" s="65">
        <f>VLOOKUP(B1656,'SKU List'!$A$6:$C$11,3,1)</f>
        <v>40.632000000000005</v>
      </c>
      <c r="F1656" s="140">
        <f t="shared" si="25"/>
        <v>0.29537963185608612</v>
      </c>
    </row>
    <row r="1657" spans="1:6" ht="15" customHeight="1" x14ac:dyDescent="0.25">
      <c r="A1657" s="22">
        <v>43011</v>
      </c>
      <c r="B1657" s="21">
        <v>84325322</v>
      </c>
      <c r="C1657" s="5">
        <v>39.858899801391928</v>
      </c>
      <c r="D1657">
        <v>21</v>
      </c>
      <c r="E1657" s="65">
        <f>VLOOKUP(B1657,'SKU List'!$A$6:$C$11,3,1)</f>
        <v>35.552999999999997</v>
      </c>
      <c r="F1657" s="140">
        <f t="shared" si="25"/>
        <v>0.12111213684898409</v>
      </c>
    </row>
    <row r="1658" spans="1:6" ht="15" customHeight="1" x14ac:dyDescent="0.25">
      <c r="A1658" s="22">
        <v>43011</v>
      </c>
      <c r="B1658" s="21" t="s">
        <v>35</v>
      </c>
      <c r="C1658" s="5">
        <v>65.154088145897745</v>
      </c>
      <c r="D1658">
        <v>40</v>
      </c>
      <c r="E1658" s="65">
        <f>VLOOKUP(B1658,'SKU List'!$A$6:$C$11,3,1)</f>
        <v>50.79</v>
      </c>
      <c r="F1658" s="140">
        <f t="shared" si="25"/>
        <v>0.2828133125792035</v>
      </c>
    </row>
    <row r="1659" spans="1:6" ht="15" customHeight="1" x14ac:dyDescent="0.25">
      <c r="A1659" s="22">
        <v>43011</v>
      </c>
      <c r="B1659" s="21" t="s">
        <v>36</v>
      </c>
      <c r="C1659" s="5">
        <v>60.911568260380776</v>
      </c>
      <c r="D1659">
        <v>42</v>
      </c>
      <c r="E1659" s="65">
        <f>VLOOKUP(B1659,'SKU List'!$A$6:$C$11,3,1)</f>
        <v>50.79</v>
      </c>
      <c r="F1659" s="140">
        <f t="shared" si="25"/>
        <v>0.19928269857020628</v>
      </c>
    </row>
    <row r="1660" spans="1:6" x14ac:dyDescent="0.25">
      <c r="A1660" s="22">
        <v>43012</v>
      </c>
      <c r="B1660" s="21" t="s">
        <v>41</v>
      </c>
      <c r="C1660" s="5">
        <v>59.713936668965538</v>
      </c>
      <c r="D1660">
        <v>44</v>
      </c>
      <c r="E1660" s="65">
        <f>VLOOKUP(B1660,'SKU List'!$A$6:$C$11,3,1)</f>
        <v>50.79</v>
      </c>
      <c r="F1660" s="140">
        <f t="shared" si="25"/>
        <v>0.17570263179691945</v>
      </c>
    </row>
    <row r="1661" spans="1:6" ht="15" customHeight="1" x14ac:dyDescent="0.25">
      <c r="A1661" s="22">
        <v>43012</v>
      </c>
      <c r="B1661" s="21" t="s">
        <v>33</v>
      </c>
      <c r="C1661" s="5">
        <v>53.815880505643904</v>
      </c>
      <c r="D1661">
        <v>27</v>
      </c>
      <c r="E1661" s="65">
        <f>VLOOKUP(B1661,'SKU List'!$A$6:$C$11,3,1)</f>
        <v>45.710999999999999</v>
      </c>
      <c r="F1661" s="140">
        <f t="shared" si="25"/>
        <v>0.17730700500194493</v>
      </c>
    </row>
    <row r="1662" spans="1:6" ht="15" customHeight="1" x14ac:dyDescent="0.25">
      <c r="A1662" s="22">
        <v>43012</v>
      </c>
      <c r="B1662" s="21" t="s">
        <v>34</v>
      </c>
      <c r="C1662" s="5">
        <v>45.396725142647988</v>
      </c>
      <c r="D1662">
        <v>47</v>
      </c>
      <c r="E1662" s="65">
        <f>VLOOKUP(B1662,'SKU List'!$A$6:$C$11,3,1)</f>
        <v>40.632000000000005</v>
      </c>
      <c r="F1662" s="140">
        <f t="shared" si="25"/>
        <v>0.1172653362533959</v>
      </c>
    </row>
    <row r="1663" spans="1:6" ht="15" customHeight="1" x14ac:dyDescent="0.25">
      <c r="A1663" s="22">
        <v>43012</v>
      </c>
      <c r="B1663" s="21">
        <v>84325322</v>
      </c>
      <c r="C1663" s="5">
        <v>42.522220996927139</v>
      </c>
      <c r="D1663">
        <v>21</v>
      </c>
      <c r="E1663" s="65">
        <f>VLOOKUP(B1663,'SKU List'!$A$6:$C$11,3,1)</f>
        <v>35.552999999999997</v>
      </c>
      <c r="F1663" s="140">
        <f t="shared" si="25"/>
        <v>0.19602342972258718</v>
      </c>
    </row>
    <row r="1664" spans="1:6" ht="15" customHeight="1" x14ac:dyDescent="0.25">
      <c r="A1664" s="22">
        <v>43012</v>
      </c>
      <c r="B1664" s="21" t="s">
        <v>35</v>
      </c>
      <c r="C1664" s="5">
        <v>63.296712754429436</v>
      </c>
      <c r="D1664">
        <v>41</v>
      </c>
      <c r="E1664" s="65">
        <f>VLOOKUP(B1664,'SKU List'!$A$6:$C$11,3,1)</f>
        <v>50.79</v>
      </c>
      <c r="F1664" s="140">
        <f t="shared" si="25"/>
        <v>0.24624360611201884</v>
      </c>
    </row>
    <row r="1665" spans="1:6" ht="15" customHeight="1" x14ac:dyDescent="0.25">
      <c r="A1665" s="22">
        <v>43012</v>
      </c>
      <c r="B1665" s="21" t="s">
        <v>36</v>
      </c>
      <c r="C1665" s="5">
        <v>65.644266961908698</v>
      </c>
      <c r="D1665">
        <v>42</v>
      </c>
      <c r="E1665" s="65">
        <f>VLOOKUP(B1665,'SKU List'!$A$6:$C$11,3,1)</f>
        <v>50.79</v>
      </c>
      <c r="F1665" s="140">
        <f t="shared" si="25"/>
        <v>0.29246440169144911</v>
      </c>
    </row>
    <row r="1666" spans="1:6" x14ac:dyDescent="0.25">
      <c r="A1666" s="22">
        <v>43013</v>
      </c>
      <c r="B1666" s="21" t="s">
        <v>41</v>
      </c>
      <c r="C1666" s="5">
        <v>64.097141965461716</v>
      </c>
      <c r="D1666">
        <v>34</v>
      </c>
      <c r="E1666" s="65">
        <f>VLOOKUP(B1666,'SKU List'!$A$6:$C$11,3,1)</f>
        <v>50.79</v>
      </c>
      <c r="F1666" s="140">
        <f t="shared" si="25"/>
        <v>0.26200318892423147</v>
      </c>
    </row>
    <row r="1667" spans="1:6" ht="15" customHeight="1" x14ac:dyDescent="0.25">
      <c r="A1667" s="22">
        <v>43013</v>
      </c>
      <c r="B1667" s="21" t="s">
        <v>33</v>
      </c>
      <c r="C1667" s="5">
        <v>55.761379800396163</v>
      </c>
      <c r="D1667">
        <v>26</v>
      </c>
      <c r="E1667" s="65">
        <f>VLOOKUP(B1667,'SKU List'!$A$6:$C$11,3,1)</f>
        <v>45.710999999999999</v>
      </c>
      <c r="F1667" s="140">
        <f t="shared" si="25"/>
        <v>0.21986786113618528</v>
      </c>
    </row>
    <row r="1668" spans="1:6" ht="15" customHeight="1" x14ac:dyDescent="0.25">
      <c r="A1668" s="22">
        <v>43013</v>
      </c>
      <c r="B1668" s="21" t="s">
        <v>34</v>
      </c>
      <c r="C1668" s="5">
        <v>47.043377604837914</v>
      </c>
      <c r="D1668">
        <v>44</v>
      </c>
      <c r="E1668" s="65">
        <f>VLOOKUP(B1668,'SKU List'!$A$6:$C$11,3,1)</f>
        <v>40.632000000000005</v>
      </c>
      <c r="F1668" s="140">
        <f t="shared" si="25"/>
        <v>0.15779133699640452</v>
      </c>
    </row>
    <row r="1669" spans="1:6" ht="15" customHeight="1" x14ac:dyDescent="0.25">
      <c r="A1669" s="22">
        <v>43013</v>
      </c>
      <c r="B1669" s="21">
        <v>84325322</v>
      </c>
      <c r="C1669" s="5">
        <v>43.943334083619227</v>
      </c>
      <c r="D1669">
        <v>19</v>
      </c>
      <c r="E1669" s="65">
        <f>VLOOKUP(B1669,'SKU List'!$A$6:$C$11,3,1)</f>
        <v>35.552999999999997</v>
      </c>
      <c r="F1669" s="140">
        <f t="shared" ref="F1669:F1732" si="26">(C1669-E1669)/E1669</f>
        <v>0.23599510825019634</v>
      </c>
    </row>
    <row r="1670" spans="1:6" ht="15" customHeight="1" x14ac:dyDescent="0.25">
      <c r="A1670" s="22">
        <v>43013</v>
      </c>
      <c r="B1670" s="21" t="s">
        <v>35</v>
      </c>
      <c r="C1670" s="5">
        <v>63.00115517533586</v>
      </c>
      <c r="D1670">
        <v>33</v>
      </c>
      <c r="E1670" s="65">
        <f>VLOOKUP(B1670,'SKU List'!$A$6:$C$11,3,1)</f>
        <v>50.79</v>
      </c>
      <c r="F1670" s="140">
        <f t="shared" si="26"/>
        <v>0.24042439801803231</v>
      </c>
    </row>
    <row r="1671" spans="1:6" ht="15" customHeight="1" x14ac:dyDescent="0.25">
      <c r="A1671" s="22">
        <v>43013</v>
      </c>
      <c r="B1671" s="21" t="s">
        <v>36</v>
      </c>
      <c r="C1671" s="5">
        <v>62.322148687201938</v>
      </c>
      <c r="D1671">
        <v>41</v>
      </c>
      <c r="E1671" s="65">
        <f>VLOOKUP(B1671,'SKU List'!$A$6:$C$11,3,1)</f>
        <v>50.79</v>
      </c>
      <c r="F1671" s="140">
        <f t="shared" si="26"/>
        <v>0.22705549689312737</v>
      </c>
    </row>
    <row r="1672" spans="1:6" x14ac:dyDescent="0.25">
      <c r="A1672" s="22">
        <v>43014</v>
      </c>
      <c r="B1672" s="21" t="s">
        <v>41</v>
      </c>
      <c r="C1672" s="5">
        <v>65.057091197108932</v>
      </c>
      <c r="D1672">
        <v>39</v>
      </c>
      <c r="E1672" s="65">
        <f>VLOOKUP(B1672,'SKU List'!$A$6:$C$11,3,1)</f>
        <v>50.79</v>
      </c>
      <c r="F1672" s="140">
        <f t="shared" si="26"/>
        <v>0.28090354788558641</v>
      </c>
    </row>
    <row r="1673" spans="1:6" ht="15" customHeight="1" x14ac:dyDescent="0.25">
      <c r="A1673" s="22">
        <v>43014</v>
      </c>
      <c r="B1673" s="21" t="s">
        <v>33</v>
      </c>
      <c r="C1673" s="5">
        <v>55.263226404740131</v>
      </c>
      <c r="D1673">
        <v>26</v>
      </c>
      <c r="E1673" s="65">
        <f>VLOOKUP(B1673,'SKU List'!$A$6:$C$11,3,1)</f>
        <v>45.710999999999999</v>
      </c>
      <c r="F1673" s="140">
        <f t="shared" si="26"/>
        <v>0.20896997232045092</v>
      </c>
    </row>
    <row r="1674" spans="1:6" ht="15" customHeight="1" x14ac:dyDescent="0.25">
      <c r="A1674" s="22">
        <v>43014</v>
      </c>
      <c r="B1674" s="21" t="s">
        <v>34</v>
      </c>
      <c r="C1674" s="5">
        <v>49.940266248806751</v>
      </c>
      <c r="D1674">
        <v>45</v>
      </c>
      <c r="E1674" s="65">
        <f>VLOOKUP(B1674,'SKU List'!$A$6:$C$11,3,1)</f>
        <v>40.632000000000005</v>
      </c>
      <c r="F1674" s="140">
        <f t="shared" si="26"/>
        <v>0.22908708035062869</v>
      </c>
    </row>
    <row r="1675" spans="1:6" ht="15" customHeight="1" x14ac:dyDescent="0.25">
      <c r="A1675" s="22">
        <v>43014</v>
      </c>
      <c r="B1675" s="21">
        <v>84325322</v>
      </c>
      <c r="C1675" s="5">
        <v>45.946455388663509</v>
      </c>
      <c r="D1675">
        <v>20</v>
      </c>
      <c r="E1675" s="65">
        <f>VLOOKUP(B1675,'SKU List'!$A$6:$C$11,3,1)</f>
        <v>35.552999999999997</v>
      </c>
      <c r="F1675" s="140">
        <f t="shared" si="26"/>
        <v>0.29233694452404896</v>
      </c>
    </row>
    <row r="1676" spans="1:6" ht="15" customHeight="1" x14ac:dyDescent="0.25">
      <c r="A1676" s="22">
        <v>43014</v>
      </c>
      <c r="B1676" s="21" t="s">
        <v>35</v>
      </c>
      <c r="C1676" s="5">
        <v>58.201703129655158</v>
      </c>
      <c r="D1676">
        <v>42</v>
      </c>
      <c r="E1676" s="65">
        <f>VLOOKUP(B1676,'SKU List'!$A$6:$C$11,3,1)</f>
        <v>50.79</v>
      </c>
      <c r="F1676" s="140">
        <f t="shared" si="26"/>
        <v>0.14592839396840243</v>
      </c>
    </row>
    <row r="1677" spans="1:6" ht="15" customHeight="1" x14ac:dyDescent="0.25">
      <c r="A1677" s="22">
        <v>43014</v>
      </c>
      <c r="B1677" s="21" t="s">
        <v>36</v>
      </c>
      <c r="C1677" s="5">
        <v>58.853857670899707</v>
      </c>
      <c r="D1677">
        <v>42</v>
      </c>
      <c r="E1677" s="65">
        <f>VLOOKUP(B1677,'SKU List'!$A$6:$C$11,3,1)</f>
        <v>50.79</v>
      </c>
      <c r="F1677" s="140">
        <f t="shared" si="26"/>
        <v>0.15876860938963788</v>
      </c>
    </row>
    <row r="1678" spans="1:6" x14ac:dyDescent="0.25">
      <c r="A1678" s="22">
        <v>43015</v>
      </c>
      <c r="B1678" s="21" t="s">
        <v>41</v>
      </c>
      <c r="C1678" s="5">
        <v>61.655646384299224</v>
      </c>
      <c r="D1678">
        <v>37</v>
      </c>
      <c r="E1678" s="65">
        <f>VLOOKUP(B1678,'SKU List'!$A$6:$C$11,3,1)</f>
        <v>50.79</v>
      </c>
      <c r="F1678" s="140">
        <f t="shared" si="26"/>
        <v>0.21393278961014423</v>
      </c>
    </row>
    <row r="1679" spans="1:6" ht="15" customHeight="1" x14ac:dyDescent="0.25">
      <c r="A1679" s="22">
        <v>43015</v>
      </c>
      <c r="B1679" s="21" t="s">
        <v>33</v>
      </c>
      <c r="C1679" s="5">
        <v>51.826635054125838</v>
      </c>
      <c r="D1679">
        <v>32</v>
      </c>
      <c r="E1679" s="65">
        <f>VLOOKUP(B1679,'SKU List'!$A$6:$C$11,3,1)</f>
        <v>45.710999999999999</v>
      </c>
      <c r="F1679" s="140">
        <f t="shared" si="26"/>
        <v>0.13378913290293012</v>
      </c>
    </row>
    <row r="1680" spans="1:6" ht="15" customHeight="1" x14ac:dyDescent="0.25">
      <c r="A1680" s="22">
        <v>43015</v>
      </c>
      <c r="B1680" s="21" t="s">
        <v>34</v>
      </c>
      <c r="C1680" s="5">
        <v>49.934017314898874</v>
      </c>
      <c r="D1680">
        <v>35</v>
      </c>
      <c r="E1680" s="65">
        <f>VLOOKUP(B1680,'SKU List'!$A$6:$C$11,3,1)</f>
        <v>40.632000000000005</v>
      </c>
      <c r="F1680" s="140">
        <f t="shared" si="26"/>
        <v>0.22893328693883805</v>
      </c>
    </row>
    <row r="1681" spans="1:6" ht="15" customHeight="1" x14ac:dyDescent="0.25">
      <c r="A1681" s="22">
        <v>43015</v>
      </c>
      <c r="B1681" s="21">
        <v>84325322</v>
      </c>
      <c r="C1681" s="5">
        <v>42.918901185709842</v>
      </c>
      <c r="D1681">
        <v>22</v>
      </c>
      <c r="E1681" s="65">
        <f>VLOOKUP(B1681,'SKU List'!$A$6:$C$11,3,1)</f>
        <v>35.552999999999997</v>
      </c>
      <c r="F1681" s="140">
        <f t="shared" si="26"/>
        <v>0.20718086197254368</v>
      </c>
    </row>
    <row r="1682" spans="1:6" ht="15" customHeight="1" x14ac:dyDescent="0.25">
      <c r="A1682" s="22">
        <v>43015</v>
      </c>
      <c r="B1682" s="21" t="s">
        <v>35</v>
      </c>
      <c r="C1682" s="5">
        <v>57.68605761453005</v>
      </c>
      <c r="D1682">
        <v>36</v>
      </c>
      <c r="E1682" s="65">
        <f>VLOOKUP(B1682,'SKU List'!$A$6:$C$11,3,1)</f>
        <v>50.79</v>
      </c>
      <c r="F1682" s="140">
        <f t="shared" si="26"/>
        <v>0.13577589317838257</v>
      </c>
    </row>
    <row r="1683" spans="1:6" ht="15" customHeight="1" x14ac:dyDescent="0.25">
      <c r="A1683" s="22">
        <v>43015</v>
      </c>
      <c r="B1683" s="21" t="s">
        <v>36</v>
      </c>
      <c r="C1683" s="5">
        <v>57.432524491883342</v>
      </c>
      <c r="D1683">
        <v>37</v>
      </c>
      <c r="E1683" s="65">
        <f>VLOOKUP(B1683,'SKU List'!$A$6:$C$11,3,1)</f>
        <v>50.79</v>
      </c>
      <c r="F1683" s="140">
        <f t="shared" si="26"/>
        <v>0.13078410104121566</v>
      </c>
    </row>
    <row r="1684" spans="1:6" x14ac:dyDescent="0.25">
      <c r="A1684" s="22">
        <v>43016</v>
      </c>
      <c r="B1684" s="21" t="s">
        <v>41</v>
      </c>
      <c r="C1684" s="5">
        <v>57.513138458999919</v>
      </c>
      <c r="D1684">
        <v>41</v>
      </c>
      <c r="E1684" s="65">
        <f>VLOOKUP(B1684,'SKU List'!$A$6:$C$11,3,1)</f>
        <v>50.79</v>
      </c>
      <c r="F1684" s="140">
        <f t="shared" si="26"/>
        <v>0.1323713025989352</v>
      </c>
    </row>
    <row r="1685" spans="1:6" ht="15" customHeight="1" x14ac:dyDescent="0.25">
      <c r="A1685" s="22">
        <v>43016</v>
      </c>
      <c r="B1685" s="21" t="s">
        <v>33</v>
      </c>
      <c r="C1685" s="5">
        <v>52.956880043336547</v>
      </c>
      <c r="D1685">
        <v>29</v>
      </c>
      <c r="E1685" s="65">
        <f>VLOOKUP(B1685,'SKU List'!$A$6:$C$11,3,1)</f>
        <v>45.710999999999999</v>
      </c>
      <c r="F1685" s="140">
        <f t="shared" si="26"/>
        <v>0.15851501921499309</v>
      </c>
    </row>
    <row r="1686" spans="1:6" ht="15" customHeight="1" x14ac:dyDescent="0.25">
      <c r="A1686" s="22">
        <v>43016</v>
      </c>
      <c r="B1686" s="21" t="s">
        <v>34</v>
      </c>
      <c r="C1686" s="5">
        <v>50.929258122419078</v>
      </c>
      <c r="D1686">
        <v>37</v>
      </c>
      <c r="E1686" s="65">
        <f>VLOOKUP(B1686,'SKU List'!$A$6:$C$11,3,1)</f>
        <v>40.632000000000005</v>
      </c>
      <c r="F1686" s="140">
        <f t="shared" si="26"/>
        <v>0.25342730169371608</v>
      </c>
    </row>
    <row r="1687" spans="1:6" ht="15" customHeight="1" x14ac:dyDescent="0.25">
      <c r="A1687" s="22">
        <v>43016</v>
      </c>
      <c r="B1687" s="21">
        <v>84325322</v>
      </c>
      <c r="C1687" s="5">
        <v>44.032388264907972</v>
      </c>
      <c r="D1687">
        <v>19</v>
      </c>
      <c r="E1687" s="65">
        <f>VLOOKUP(B1687,'SKU List'!$A$6:$C$11,3,1)</f>
        <v>35.552999999999997</v>
      </c>
      <c r="F1687" s="140">
        <f t="shared" si="26"/>
        <v>0.23849993713351827</v>
      </c>
    </row>
    <row r="1688" spans="1:6" ht="15" customHeight="1" x14ac:dyDescent="0.25">
      <c r="A1688" s="22">
        <v>43016</v>
      </c>
      <c r="B1688" s="21" t="s">
        <v>35</v>
      </c>
      <c r="C1688" s="5">
        <v>56.621966573940526</v>
      </c>
      <c r="D1688">
        <v>43</v>
      </c>
      <c r="E1688" s="65">
        <f>VLOOKUP(B1688,'SKU List'!$A$6:$C$11,3,1)</f>
        <v>50.79</v>
      </c>
      <c r="F1688" s="140">
        <f t="shared" si="26"/>
        <v>0.11482509497815567</v>
      </c>
    </row>
    <row r="1689" spans="1:6" ht="15" customHeight="1" x14ac:dyDescent="0.25">
      <c r="A1689" s="22">
        <v>43016</v>
      </c>
      <c r="B1689" s="21" t="s">
        <v>36</v>
      </c>
      <c r="C1689" s="5">
        <v>62.470489382550191</v>
      </c>
      <c r="D1689">
        <v>39</v>
      </c>
      <c r="E1689" s="65">
        <f>VLOOKUP(B1689,'SKU List'!$A$6:$C$11,3,1)</f>
        <v>50.79</v>
      </c>
      <c r="F1689" s="140">
        <f t="shared" si="26"/>
        <v>0.22997616425576278</v>
      </c>
    </row>
    <row r="1690" spans="1:6" x14ac:dyDescent="0.25">
      <c r="A1690" s="22">
        <v>43017</v>
      </c>
      <c r="B1690" s="21" t="s">
        <v>41</v>
      </c>
      <c r="C1690" s="5">
        <v>60.673353769674968</v>
      </c>
      <c r="D1690">
        <v>42</v>
      </c>
      <c r="E1690" s="65">
        <f>VLOOKUP(B1690,'SKU List'!$A$6:$C$11,3,1)</f>
        <v>50.79</v>
      </c>
      <c r="F1690" s="140">
        <f t="shared" si="26"/>
        <v>0.19459251367739652</v>
      </c>
    </row>
    <row r="1691" spans="1:6" ht="15" customHeight="1" x14ac:dyDescent="0.25">
      <c r="A1691" s="22">
        <v>43017</v>
      </c>
      <c r="B1691" s="21" t="s">
        <v>33</v>
      </c>
      <c r="C1691" s="5">
        <v>55.102443591949523</v>
      </c>
      <c r="D1691">
        <v>29</v>
      </c>
      <c r="E1691" s="65">
        <f>VLOOKUP(B1691,'SKU List'!$A$6:$C$11,3,1)</f>
        <v>45.710999999999999</v>
      </c>
      <c r="F1691" s="140">
        <f t="shared" si="26"/>
        <v>0.20545259547919592</v>
      </c>
    </row>
    <row r="1692" spans="1:6" ht="15" customHeight="1" x14ac:dyDescent="0.25">
      <c r="A1692" s="22">
        <v>43017</v>
      </c>
      <c r="B1692" s="21" t="s">
        <v>34</v>
      </c>
      <c r="C1692" s="5">
        <v>52.006320798671226</v>
      </c>
      <c r="D1692">
        <v>40</v>
      </c>
      <c r="E1692" s="65">
        <f>VLOOKUP(B1692,'SKU List'!$A$6:$C$11,3,1)</f>
        <v>40.632000000000005</v>
      </c>
      <c r="F1692" s="140">
        <f t="shared" si="26"/>
        <v>0.27993504623624776</v>
      </c>
    </row>
    <row r="1693" spans="1:6" ht="15" customHeight="1" x14ac:dyDescent="0.25">
      <c r="A1693" s="22">
        <v>43017</v>
      </c>
      <c r="B1693" s="21">
        <v>84325322</v>
      </c>
      <c r="C1693" s="5">
        <v>45.624082570740747</v>
      </c>
      <c r="D1693">
        <v>22</v>
      </c>
      <c r="E1693" s="65">
        <f>VLOOKUP(B1693,'SKU List'!$A$6:$C$11,3,1)</f>
        <v>35.552999999999997</v>
      </c>
      <c r="F1693" s="140">
        <f t="shared" si="26"/>
        <v>0.28326955730151465</v>
      </c>
    </row>
    <row r="1694" spans="1:6" ht="15" customHeight="1" x14ac:dyDescent="0.25">
      <c r="A1694" s="22">
        <v>43017</v>
      </c>
      <c r="B1694" s="21" t="s">
        <v>35</v>
      </c>
      <c r="C1694" s="5">
        <v>59.412206011247527</v>
      </c>
      <c r="D1694">
        <v>36</v>
      </c>
      <c r="E1694" s="65">
        <f>VLOOKUP(B1694,'SKU List'!$A$6:$C$11,3,1)</f>
        <v>50.79</v>
      </c>
      <c r="F1694" s="140">
        <f t="shared" si="26"/>
        <v>0.16976188248173907</v>
      </c>
    </row>
    <row r="1695" spans="1:6" ht="15" customHeight="1" x14ac:dyDescent="0.25">
      <c r="A1695" s="22">
        <v>43017</v>
      </c>
      <c r="B1695" s="21" t="s">
        <v>36</v>
      </c>
      <c r="C1695" s="5">
        <v>64.138056747902965</v>
      </c>
      <c r="D1695">
        <v>35</v>
      </c>
      <c r="E1695" s="65">
        <f>VLOOKUP(B1695,'SKU List'!$A$6:$C$11,3,1)</f>
        <v>50.79</v>
      </c>
      <c r="F1695" s="140">
        <f t="shared" si="26"/>
        <v>0.26280875660372055</v>
      </c>
    </row>
    <row r="1696" spans="1:6" x14ac:dyDescent="0.25">
      <c r="A1696" s="22">
        <v>43018</v>
      </c>
      <c r="B1696" s="21" t="s">
        <v>41</v>
      </c>
      <c r="C1696" s="5">
        <v>56.510730034627414</v>
      </c>
      <c r="D1696">
        <v>34</v>
      </c>
      <c r="E1696" s="65">
        <f>VLOOKUP(B1696,'SKU List'!$A$6:$C$11,3,1)</f>
        <v>50.79</v>
      </c>
      <c r="F1696" s="140">
        <f t="shared" si="26"/>
        <v>0.11263496819506626</v>
      </c>
    </row>
    <row r="1697" spans="1:6" ht="15" customHeight="1" x14ac:dyDescent="0.25">
      <c r="A1697" s="22">
        <v>43018</v>
      </c>
      <c r="B1697" s="21" t="s">
        <v>33</v>
      </c>
      <c r="C1697" s="5">
        <v>53.251961632037407</v>
      </c>
      <c r="D1697">
        <v>26</v>
      </c>
      <c r="E1697" s="65">
        <f>VLOOKUP(B1697,'SKU List'!$A$6:$C$11,3,1)</f>
        <v>45.710999999999999</v>
      </c>
      <c r="F1697" s="140">
        <f t="shared" si="26"/>
        <v>0.16497039294781143</v>
      </c>
    </row>
    <row r="1698" spans="1:6" ht="15" customHeight="1" x14ac:dyDescent="0.25">
      <c r="A1698" s="22">
        <v>43018</v>
      </c>
      <c r="B1698" s="21" t="s">
        <v>34</v>
      </c>
      <c r="C1698" s="5">
        <v>47.305015139423858</v>
      </c>
      <c r="D1698">
        <v>42</v>
      </c>
      <c r="E1698" s="65">
        <f>VLOOKUP(B1698,'SKU List'!$A$6:$C$11,3,1)</f>
        <v>40.632000000000005</v>
      </c>
      <c r="F1698" s="140">
        <f t="shared" si="26"/>
        <v>0.16423053601653506</v>
      </c>
    </row>
    <row r="1699" spans="1:6" ht="15" customHeight="1" x14ac:dyDescent="0.25">
      <c r="A1699" s="22">
        <v>43018</v>
      </c>
      <c r="B1699" s="21">
        <v>84325322</v>
      </c>
      <c r="C1699" s="5">
        <v>46.095320617117899</v>
      </c>
      <c r="D1699">
        <v>21</v>
      </c>
      <c r="E1699" s="65">
        <f>VLOOKUP(B1699,'SKU List'!$A$6:$C$11,3,1)</f>
        <v>35.552999999999997</v>
      </c>
      <c r="F1699" s="140">
        <f t="shared" si="26"/>
        <v>0.29652408002469277</v>
      </c>
    </row>
    <row r="1700" spans="1:6" ht="15" customHeight="1" x14ac:dyDescent="0.25">
      <c r="A1700" s="22">
        <v>43018</v>
      </c>
      <c r="B1700" s="21" t="s">
        <v>35</v>
      </c>
      <c r="C1700" s="5">
        <v>61.757459342806726</v>
      </c>
      <c r="D1700">
        <v>42</v>
      </c>
      <c r="E1700" s="65">
        <f>VLOOKUP(B1700,'SKU List'!$A$6:$C$11,3,1)</f>
        <v>50.79</v>
      </c>
      <c r="F1700" s="140">
        <f t="shared" si="26"/>
        <v>0.21593737631042975</v>
      </c>
    </row>
    <row r="1701" spans="1:6" ht="15" customHeight="1" x14ac:dyDescent="0.25">
      <c r="A1701" s="22">
        <v>43018</v>
      </c>
      <c r="B1701" s="21" t="s">
        <v>36</v>
      </c>
      <c r="C1701" s="5">
        <v>59.461547237812844</v>
      </c>
      <c r="D1701">
        <v>37</v>
      </c>
      <c r="E1701" s="65">
        <f>VLOOKUP(B1701,'SKU List'!$A$6:$C$11,3,1)</f>
        <v>50.79</v>
      </c>
      <c r="F1701" s="140">
        <f t="shared" si="26"/>
        <v>0.17073335770452541</v>
      </c>
    </row>
    <row r="1702" spans="1:6" x14ac:dyDescent="0.25">
      <c r="A1702" s="22">
        <v>43019</v>
      </c>
      <c r="B1702" s="21" t="s">
        <v>41</v>
      </c>
      <c r="C1702" s="5">
        <v>61.028896190359134</v>
      </c>
      <c r="D1702">
        <v>39</v>
      </c>
      <c r="E1702" s="65">
        <f>VLOOKUP(B1702,'SKU List'!$A$6:$C$11,3,1)</f>
        <v>50.79</v>
      </c>
      <c r="F1702" s="140">
        <f t="shared" si="26"/>
        <v>0.20159275822719305</v>
      </c>
    </row>
    <row r="1703" spans="1:6" ht="15" customHeight="1" x14ac:dyDescent="0.25">
      <c r="A1703" s="22">
        <v>43019</v>
      </c>
      <c r="B1703" s="21" t="s">
        <v>33</v>
      </c>
      <c r="C1703" s="5">
        <v>53.061310383729996</v>
      </c>
      <c r="D1703">
        <v>25</v>
      </c>
      <c r="E1703" s="65">
        <f>VLOOKUP(B1703,'SKU List'!$A$6:$C$11,3,1)</f>
        <v>45.710999999999999</v>
      </c>
      <c r="F1703" s="140">
        <f t="shared" si="26"/>
        <v>0.16079959711513636</v>
      </c>
    </row>
    <row r="1704" spans="1:6" ht="15" customHeight="1" x14ac:dyDescent="0.25">
      <c r="A1704" s="22">
        <v>43019</v>
      </c>
      <c r="B1704" s="21" t="s">
        <v>34</v>
      </c>
      <c r="C1704" s="5">
        <v>49.273845748147082</v>
      </c>
      <c r="D1704">
        <v>35</v>
      </c>
      <c r="E1704" s="65">
        <f>VLOOKUP(B1704,'SKU List'!$A$6:$C$11,3,1)</f>
        <v>40.632000000000005</v>
      </c>
      <c r="F1704" s="140">
        <f t="shared" si="26"/>
        <v>0.21268570949367679</v>
      </c>
    </row>
    <row r="1705" spans="1:6" ht="15" customHeight="1" x14ac:dyDescent="0.25">
      <c r="A1705" s="22">
        <v>43019</v>
      </c>
      <c r="B1705" s="21">
        <v>84325322</v>
      </c>
      <c r="C1705" s="5">
        <v>41.165912992917875</v>
      </c>
      <c r="D1705">
        <v>22</v>
      </c>
      <c r="E1705" s="65">
        <f>VLOOKUP(B1705,'SKU List'!$A$6:$C$11,3,1)</f>
        <v>35.552999999999997</v>
      </c>
      <c r="F1705" s="140">
        <f t="shared" si="26"/>
        <v>0.15787452515731099</v>
      </c>
    </row>
    <row r="1706" spans="1:6" ht="15" customHeight="1" x14ac:dyDescent="0.25">
      <c r="A1706" s="22">
        <v>43019</v>
      </c>
      <c r="B1706" s="21" t="s">
        <v>35</v>
      </c>
      <c r="C1706" s="5">
        <v>62.938844543483832</v>
      </c>
      <c r="D1706">
        <v>40</v>
      </c>
      <c r="E1706" s="65">
        <f>VLOOKUP(B1706,'SKU List'!$A$6:$C$11,3,1)</f>
        <v>50.79</v>
      </c>
      <c r="F1706" s="140">
        <f t="shared" si="26"/>
        <v>0.23919756927512961</v>
      </c>
    </row>
    <row r="1707" spans="1:6" ht="15" customHeight="1" x14ac:dyDescent="0.25">
      <c r="A1707" s="22">
        <v>43019</v>
      </c>
      <c r="B1707" s="21" t="s">
        <v>36</v>
      </c>
      <c r="C1707" s="5">
        <v>57.826568382885796</v>
      </c>
      <c r="D1707">
        <v>34</v>
      </c>
      <c r="E1707" s="65">
        <f>VLOOKUP(B1707,'SKU List'!$A$6:$C$11,3,1)</f>
        <v>50.79</v>
      </c>
      <c r="F1707" s="140">
        <f t="shared" si="26"/>
        <v>0.13854239777290406</v>
      </c>
    </row>
    <row r="1708" spans="1:6" x14ac:dyDescent="0.25">
      <c r="A1708" s="22">
        <v>43020</v>
      </c>
      <c r="B1708" s="21" t="s">
        <v>41</v>
      </c>
      <c r="C1708" s="5">
        <v>65.268672130808554</v>
      </c>
      <c r="D1708">
        <v>41</v>
      </c>
      <c r="E1708" s="65">
        <f>VLOOKUP(B1708,'SKU List'!$A$6:$C$11,3,1)</f>
        <v>50.79</v>
      </c>
      <c r="F1708" s="140">
        <f t="shared" si="26"/>
        <v>0.28506934693460434</v>
      </c>
    </row>
    <row r="1709" spans="1:6" ht="15" customHeight="1" x14ac:dyDescent="0.25">
      <c r="A1709" s="22">
        <v>43020</v>
      </c>
      <c r="B1709" s="21" t="s">
        <v>33</v>
      </c>
      <c r="C1709" s="5">
        <v>51.940241917740757</v>
      </c>
      <c r="D1709">
        <v>25</v>
      </c>
      <c r="E1709" s="65">
        <f>VLOOKUP(B1709,'SKU List'!$A$6:$C$11,3,1)</f>
        <v>45.710999999999999</v>
      </c>
      <c r="F1709" s="140">
        <f t="shared" si="26"/>
        <v>0.13627446167751217</v>
      </c>
    </row>
    <row r="1710" spans="1:6" ht="15" customHeight="1" x14ac:dyDescent="0.25">
      <c r="A1710" s="22">
        <v>43020</v>
      </c>
      <c r="B1710" s="21" t="s">
        <v>34</v>
      </c>
      <c r="C1710" s="5">
        <v>47.226000183050921</v>
      </c>
      <c r="D1710">
        <v>41</v>
      </c>
      <c r="E1710" s="65">
        <f>VLOOKUP(B1710,'SKU List'!$A$6:$C$11,3,1)</f>
        <v>40.632000000000005</v>
      </c>
      <c r="F1710" s="140">
        <f t="shared" si="26"/>
        <v>0.16228588755293649</v>
      </c>
    </row>
    <row r="1711" spans="1:6" ht="15" customHeight="1" x14ac:dyDescent="0.25">
      <c r="A1711" s="22">
        <v>43020</v>
      </c>
      <c r="B1711" s="21">
        <v>84325322</v>
      </c>
      <c r="C1711" s="5">
        <v>44.711794621744346</v>
      </c>
      <c r="D1711">
        <v>25</v>
      </c>
      <c r="E1711" s="65">
        <f>VLOOKUP(B1711,'SKU List'!$A$6:$C$11,3,1)</f>
        <v>35.552999999999997</v>
      </c>
      <c r="F1711" s="140">
        <f t="shared" si="26"/>
        <v>0.25760961442759683</v>
      </c>
    </row>
    <row r="1712" spans="1:6" ht="15" customHeight="1" x14ac:dyDescent="0.25">
      <c r="A1712" s="22">
        <v>43020</v>
      </c>
      <c r="B1712" s="21" t="s">
        <v>35</v>
      </c>
      <c r="C1712" s="5">
        <v>64.811675800051717</v>
      </c>
      <c r="D1712">
        <v>36</v>
      </c>
      <c r="E1712" s="65">
        <f>VLOOKUP(B1712,'SKU List'!$A$6:$C$11,3,1)</f>
        <v>50.79</v>
      </c>
      <c r="F1712" s="140">
        <f t="shared" si="26"/>
        <v>0.27607158495868711</v>
      </c>
    </row>
    <row r="1713" spans="1:6" ht="15" customHeight="1" x14ac:dyDescent="0.25">
      <c r="A1713" s="22">
        <v>43020</v>
      </c>
      <c r="B1713" s="21" t="s">
        <v>36</v>
      </c>
      <c r="C1713" s="5">
        <v>64.639936906157956</v>
      </c>
      <c r="D1713">
        <v>33</v>
      </c>
      <c r="E1713" s="65">
        <f>VLOOKUP(B1713,'SKU List'!$A$6:$C$11,3,1)</f>
        <v>50.79</v>
      </c>
      <c r="F1713" s="140">
        <f t="shared" si="26"/>
        <v>0.27269023245044216</v>
      </c>
    </row>
    <row r="1714" spans="1:6" x14ac:dyDescent="0.25">
      <c r="A1714" s="22">
        <v>43021</v>
      </c>
      <c r="B1714" s="21" t="s">
        <v>41</v>
      </c>
      <c r="C1714" s="5">
        <v>61.089421660281396</v>
      </c>
      <c r="D1714">
        <v>41</v>
      </c>
      <c r="E1714" s="65">
        <f>VLOOKUP(B1714,'SKU List'!$A$6:$C$11,3,1)</f>
        <v>50.79</v>
      </c>
      <c r="F1714" s="140">
        <f t="shared" si="26"/>
        <v>0.20278443906834803</v>
      </c>
    </row>
    <row r="1715" spans="1:6" ht="15" customHeight="1" x14ac:dyDescent="0.25">
      <c r="A1715" s="22">
        <v>43021</v>
      </c>
      <c r="B1715" s="21" t="s">
        <v>33</v>
      </c>
      <c r="C1715" s="5">
        <v>50.764570203521131</v>
      </c>
      <c r="D1715">
        <v>31</v>
      </c>
      <c r="E1715" s="65">
        <f>VLOOKUP(B1715,'SKU List'!$A$6:$C$11,3,1)</f>
        <v>45.710999999999999</v>
      </c>
      <c r="F1715" s="140">
        <f t="shared" si="26"/>
        <v>0.11055479432786711</v>
      </c>
    </row>
    <row r="1716" spans="1:6" ht="15" customHeight="1" x14ac:dyDescent="0.25">
      <c r="A1716" s="22">
        <v>43021</v>
      </c>
      <c r="B1716" s="21" t="s">
        <v>34</v>
      </c>
      <c r="C1716" s="5">
        <v>45.507900347203112</v>
      </c>
      <c r="D1716">
        <v>38</v>
      </c>
      <c r="E1716" s="65">
        <f>VLOOKUP(B1716,'SKU List'!$A$6:$C$11,3,1)</f>
        <v>40.632000000000005</v>
      </c>
      <c r="F1716" s="140">
        <f t="shared" si="26"/>
        <v>0.12000148521370117</v>
      </c>
    </row>
    <row r="1717" spans="1:6" ht="15" customHeight="1" x14ac:dyDescent="0.25">
      <c r="A1717" s="22">
        <v>43021</v>
      </c>
      <c r="B1717" s="21">
        <v>84325322</v>
      </c>
      <c r="C1717" s="5">
        <v>43.077122708998431</v>
      </c>
      <c r="D1717">
        <v>22</v>
      </c>
      <c r="E1717" s="65">
        <f>VLOOKUP(B1717,'SKU List'!$A$6:$C$11,3,1)</f>
        <v>35.552999999999997</v>
      </c>
      <c r="F1717" s="140">
        <f t="shared" si="26"/>
        <v>0.21163116218036268</v>
      </c>
    </row>
    <row r="1718" spans="1:6" ht="15" customHeight="1" x14ac:dyDescent="0.25">
      <c r="A1718" s="22">
        <v>43021</v>
      </c>
      <c r="B1718" s="21" t="s">
        <v>35</v>
      </c>
      <c r="C1718" s="5">
        <v>62.99811254633812</v>
      </c>
      <c r="D1718">
        <v>42</v>
      </c>
      <c r="E1718" s="65">
        <f>VLOOKUP(B1718,'SKU List'!$A$6:$C$11,3,1)</f>
        <v>50.79</v>
      </c>
      <c r="F1718" s="140">
        <f t="shared" si="26"/>
        <v>0.24036449195389095</v>
      </c>
    </row>
    <row r="1719" spans="1:6" ht="15" customHeight="1" x14ac:dyDescent="0.25">
      <c r="A1719" s="22">
        <v>43021</v>
      </c>
      <c r="B1719" s="21" t="s">
        <v>36</v>
      </c>
      <c r="C1719" s="5">
        <v>59.000665343681248</v>
      </c>
      <c r="D1719">
        <v>37</v>
      </c>
      <c r="E1719" s="65">
        <f>VLOOKUP(B1719,'SKU List'!$A$6:$C$11,3,1)</f>
        <v>50.79</v>
      </c>
      <c r="F1719" s="140">
        <f t="shared" si="26"/>
        <v>0.16165909320104843</v>
      </c>
    </row>
    <row r="1720" spans="1:6" x14ac:dyDescent="0.25">
      <c r="A1720" s="22">
        <v>43022</v>
      </c>
      <c r="B1720" s="21" t="s">
        <v>41</v>
      </c>
      <c r="C1720" s="5">
        <v>62.946121269991025</v>
      </c>
      <c r="D1720">
        <v>38</v>
      </c>
      <c r="E1720" s="65">
        <f>VLOOKUP(B1720,'SKU List'!$A$6:$C$11,3,1)</f>
        <v>50.79</v>
      </c>
      <c r="F1720" s="140">
        <f t="shared" si="26"/>
        <v>0.23934084012583237</v>
      </c>
    </row>
    <row r="1721" spans="1:6" ht="15" customHeight="1" x14ac:dyDescent="0.25">
      <c r="A1721" s="22">
        <v>43022</v>
      </c>
      <c r="B1721" s="21" t="s">
        <v>33</v>
      </c>
      <c r="C1721" s="5">
        <v>55.5896333586712</v>
      </c>
      <c r="D1721">
        <v>25</v>
      </c>
      <c r="E1721" s="65">
        <f>VLOOKUP(B1721,'SKU List'!$A$6:$C$11,3,1)</f>
        <v>45.710999999999999</v>
      </c>
      <c r="F1721" s="140">
        <f t="shared" si="26"/>
        <v>0.2161106376730153</v>
      </c>
    </row>
    <row r="1722" spans="1:6" ht="15" customHeight="1" x14ac:dyDescent="0.25">
      <c r="A1722" s="22">
        <v>43022</v>
      </c>
      <c r="B1722" s="21" t="s">
        <v>34</v>
      </c>
      <c r="C1722" s="5">
        <v>47.491800217067372</v>
      </c>
      <c r="D1722">
        <v>38</v>
      </c>
      <c r="E1722" s="65">
        <f>VLOOKUP(B1722,'SKU List'!$A$6:$C$11,3,1)</f>
        <v>40.632000000000005</v>
      </c>
      <c r="F1722" s="140">
        <f t="shared" si="26"/>
        <v>0.168827530445643</v>
      </c>
    </row>
    <row r="1723" spans="1:6" ht="15" customHeight="1" x14ac:dyDescent="0.25">
      <c r="A1723" s="22">
        <v>43022</v>
      </c>
      <c r="B1723" s="21">
        <v>84325322</v>
      </c>
      <c r="C1723" s="5">
        <v>41.700229586943912</v>
      </c>
      <c r="D1723">
        <v>25</v>
      </c>
      <c r="E1723" s="65">
        <f>VLOOKUP(B1723,'SKU List'!$A$6:$C$11,3,1)</f>
        <v>35.552999999999997</v>
      </c>
      <c r="F1723" s="140">
        <f t="shared" si="26"/>
        <v>0.17290325955457811</v>
      </c>
    </row>
    <row r="1724" spans="1:6" ht="15" customHeight="1" x14ac:dyDescent="0.25">
      <c r="A1724" s="22">
        <v>43022</v>
      </c>
      <c r="B1724" s="21" t="s">
        <v>35</v>
      </c>
      <c r="C1724" s="5">
        <v>57.212440660423681</v>
      </c>
      <c r="D1724">
        <v>36</v>
      </c>
      <c r="E1724" s="65">
        <f>VLOOKUP(B1724,'SKU List'!$A$6:$C$11,3,1)</f>
        <v>50.79</v>
      </c>
      <c r="F1724" s="140">
        <f t="shared" si="26"/>
        <v>0.12645088915974959</v>
      </c>
    </row>
    <row r="1725" spans="1:6" ht="15" customHeight="1" x14ac:dyDescent="0.25">
      <c r="A1725" s="22">
        <v>43022</v>
      </c>
      <c r="B1725" s="21" t="s">
        <v>36</v>
      </c>
      <c r="C1725" s="5">
        <v>60.769310124189971</v>
      </c>
      <c r="D1725">
        <v>42</v>
      </c>
      <c r="E1725" s="65">
        <f>VLOOKUP(B1725,'SKU List'!$A$6:$C$11,3,1)</f>
        <v>50.79</v>
      </c>
      <c r="F1725" s="140">
        <f t="shared" si="26"/>
        <v>0.19648179019866061</v>
      </c>
    </row>
    <row r="1726" spans="1:6" x14ac:dyDescent="0.25">
      <c r="A1726" s="22">
        <v>43023</v>
      </c>
      <c r="B1726" s="21" t="s">
        <v>41</v>
      </c>
      <c r="C1726" s="5">
        <v>65.571702973920907</v>
      </c>
      <c r="D1726">
        <v>43</v>
      </c>
      <c r="E1726" s="65">
        <f>VLOOKUP(B1726,'SKU List'!$A$6:$C$11,3,1)</f>
        <v>50.79</v>
      </c>
      <c r="F1726" s="140">
        <f t="shared" si="26"/>
        <v>0.29103569548968117</v>
      </c>
    </row>
    <row r="1727" spans="1:6" ht="15" customHeight="1" x14ac:dyDescent="0.25">
      <c r="A1727" s="22">
        <v>43023</v>
      </c>
      <c r="B1727" s="21" t="s">
        <v>33</v>
      </c>
      <c r="C1727" s="5">
        <v>51.129051135987005</v>
      </c>
      <c r="D1727">
        <v>25</v>
      </c>
      <c r="E1727" s="65">
        <f>VLOOKUP(B1727,'SKU List'!$A$6:$C$11,3,1)</f>
        <v>45.710999999999999</v>
      </c>
      <c r="F1727" s="140">
        <f t="shared" si="26"/>
        <v>0.11852838782759088</v>
      </c>
    </row>
    <row r="1728" spans="1:6" ht="15" customHeight="1" x14ac:dyDescent="0.25">
      <c r="A1728" s="22">
        <v>43023</v>
      </c>
      <c r="B1728" s="21" t="s">
        <v>34</v>
      </c>
      <c r="C1728" s="5">
        <v>50.962315629988559</v>
      </c>
      <c r="D1728">
        <v>43</v>
      </c>
      <c r="E1728" s="65">
        <f>VLOOKUP(B1728,'SKU List'!$A$6:$C$11,3,1)</f>
        <v>40.632000000000005</v>
      </c>
      <c r="F1728" s="140">
        <f t="shared" si="26"/>
        <v>0.2542408847703424</v>
      </c>
    </row>
    <row r="1729" spans="1:6" ht="15" customHeight="1" x14ac:dyDescent="0.25">
      <c r="A1729" s="22">
        <v>43023</v>
      </c>
      <c r="B1729" s="21">
        <v>84325322</v>
      </c>
      <c r="C1729" s="5">
        <v>42.153693410178533</v>
      </c>
      <c r="D1729">
        <v>22</v>
      </c>
      <c r="E1729" s="65">
        <f>VLOOKUP(B1729,'SKU List'!$A$6:$C$11,3,1)</f>
        <v>35.552999999999997</v>
      </c>
      <c r="F1729" s="140">
        <f t="shared" si="26"/>
        <v>0.18565784631897553</v>
      </c>
    </row>
    <row r="1730" spans="1:6" ht="15" customHeight="1" x14ac:dyDescent="0.25">
      <c r="A1730" s="22">
        <v>43023</v>
      </c>
      <c r="B1730" s="21" t="s">
        <v>35</v>
      </c>
      <c r="C1730" s="5">
        <v>59.212546828944483</v>
      </c>
      <c r="D1730">
        <v>38</v>
      </c>
      <c r="E1730" s="65">
        <f>VLOOKUP(B1730,'SKU List'!$A$6:$C$11,3,1)</f>
        <v>50.79</v>
      </c>
      <c r="F1730" s="140">
        <f t="shared" si="26"/>
        <v>0.16583080978429776</v>
      </c>
    </row>
    <row r="1731" spans="1:6" ht="15" customHeight="1" x14ac:dyDescent="0.25">
      <c r="A1731" s="22">
        <v>43023</v>
      </c>
      <c r="B1731" s="21" t="s">
        <v>36</v>
      </c>
      <c r="C1731" s="5">
        <v>62.812516697269217</v>
      </c>
      <c r="D1731">
        <v>41</v>
      </c>
      <c r="E1731" s="65">
        <f>VLOOKUP(B1731,'SKU List'!$A$6:$C$11,3,1)</f>
        <v>50.79</v>
      </c>
      <c r="F1731" s="140">
        <f t="shared" si="26"/>
        <v>0.23671031103109308</v>
      </c>
    </row>
    <row r="1732" spans="1:6" x14ac:dyDescent="0.25">
      <c r="A1732" s="22">
        <v>43024</v>
      </c>
      <c r="B1732" s="21" t="s">
        <v>41</v>
      </c>
      <c r="C1732" s="5">
        <v>63.832474048484372</v>
      </c>
      <c r="D1732">
        <v>37</v>
      </c>
      <c r="E1732" s="65">
        <f>VLOOKUP(B1732,'SKU List'!$A$6:$C$11,3,1)</f>
        <v>50.79</v>
      </c>
      <c r="F1732" s="140">
        <f t="shared" si="26"/>
        <v>0.25679216476637867</v>
      </c>
    </row>
    <row r="1733" spans="1:6" ht="15" customHeight="1" x14ac:dyDescent="0.25">
      <c r="A1733" s="22">
        <v>43024</v>
      </c>
      <c r="B1733" s="21" t="s">
        <v>33</v>
      </c>
      <c r="C1733" s="5">
        <v>52.715315746269063</v>
      </c>
      <c r="D1733">
        <v>28</v>
      </c>
      <c r="E1733" s="65">
        <f>VLOOKUP(B1733,'SKU List'!$A$6:$C$11,3,1)</f>
        <v>45.710999999999999</v>
      </c>
      <c r="F1733" s="140">
        <f t="shared" ref="F1733:F1796" si="27">(C1733-E1733)/E1733</f>
        <v>0.15323042038610105</v>
      </c>
    </row>
    <row r="1734" spans="1:6" ht="15" customHeight="1" x14ac:dyDescent="0.25">
      <c r="A1734" s="22">
        <v>43024</v>
      </c>
      <c r="B1734" s="21" t="s">
        <v>34</v>
      </c>
      <c r="C1734" s="5">
        <v>45.37784163322884</v>
      </c>
      <c r="D1734">
        <v>42</v>
      </c>
      <c r="E1734" s="65">
        <f>VLOOKUP(B1734,'SKU List'!$A$6:$C$11,3,1)</f>
        <v>40.632000000000005</v>
      </c>
      <c r="F1734" s="140">
        <f t="shared" si="27"/>
        <v>0.11680059148525385</v>
      </c>
    </row>
    <row r="1735" spans="1:6" ht="15" customHeight="1" x14ac:dyDescent="0.25">
      <c r="A1735" s="22">
        <v>43024</v>
      </c>
      <c r="B1735" s="21">
        <v>84325322</v>
      </c>
      <c r="C1735" s="5">
        <v>43.399494374230926</v>
      </c>
      <c r="D1735">
        <v>22</v>
      </c>
      <c r="E1735" s="65">
        <f>VLOOKUP(B1735,'SKU List'!$A$6:$C$11,3,1)</f>
        <v>35.552999999999997</v>
      </c>
      <c r="F1735" s="140">
        <f t="shared" si="27"/>
        <v>0.22069851698115292</v>
      </c>
    </row>
    <row r="1736" spans="1:6" ht="15" customHeight="1" x14ac:dyDescent="0.25">
      <c r="A1736" s="22">
        <v>43024</v>
      </c>
      <c r="B1736" s="21" t="s">
        <v>35</v>
      </c>
      <c r="C1736" s="5">
        <v>64.273943484962444</v>
      </c>
      <c r="D1736">
        <v>43</v>
      </c>
      <c r="E1736" s="65">
        <f>VLOOKUP(B1736,'SKU List'!$A$6:$C$11,3,1)</f>
        <v>50.79</v>
      </c>
      <c r="F1736" s="140">
        <f t="shared" si="27"/>
        <v>0.26548421903844155</v>
      </c>
    </row>
    <row r="1737" spans="1:6" ht="15" customHeight="1" x14ac:dyDescent="0.25">
      <c r="A1737" s="22">
        <v>43024</v>
      </c>
      <c r="B1737" s="21" t="s">
        <v>36</v>
      </c>
      <c r="C1737" s="5">
        <v>62.573112888789836</v>
      </c>
      <c r="D1737">
        <v>36</v>
      </c>
      <c r="E1737" s="65">
        <f>VLOOKUP(B1737,'SKU List'!$A$6:$C$11,3,1)</f>
        <v>50.79</v>
      </c>
      <c r="F1737" s="140">
        <f t="shared" si="27"/>
        <v>0.23199670976156403</v>
      </c>
    </row>
    <row r="1738" spans="1:6" x14ac:dyDescent="0.25">
      <c r="A1738" s="22">
        <v>43025</v>
      </c>
      <c r="B1738" s="21" t="s">
        <v>41</v>
      </c>
      <c r="C1738" s="5">
        <v>59.575723130672436</v>
      </c>
      <c r="D1738">
        <v>34</v>
      </c>
      <c r="E1738" s="65">
        <f>VLOOKUP(B1738,'SKU List'!$A$6:$C$11,3,1)</f>
        <v>50.79</v>
      </c>
      <c r="F1738" s="140">
        <f t="shared" si="27"/>
        <v>0.17298135717016022</v>
      </c>
    </row>
    <row r="1739" spans="1:6" ht="15" customHeight="1" x14ac:dyDescent="0.25">
      <c r="A1739" s="22">
        <v>43025</v>
      </c>
      <c r="B1739" s="21" t="s">
        <v>33</v>
      </c>
      <c r="C1739" s="5">
        <v>57.783378118601973</v>
      </c>
      <c r="D1739">
        <v>27</v>
      </c>
      <c r="E1739" s="65">
        <f>VLOOKUP(B1739,'SKU List'!$A$6:$C$11,3,1)</f>
        <v>45.710999999999999</v>
      </c>
      <c r="F1739" s="140">
        <f t="shared" si="27"/>
        <v>0.26410225369390244</v>
      </c>
    </row>
    <row r="1740" spans="1:6" ht="15" customHeight="1" x14ac:dyDescent="0.25">
      <c r="A1740" s="22">
        <v>43025</v>
      </c>
      <c r="B1740" s="21" t="s">
        <v>34</v>
      </c>
      <c r="C1740" s="5">
        <v>50.365853467751592</v>
      </c>
      <c r="D1740">
        <v>41</v>
      </c>
      <c r="E1740" s="65">
        <f>VLOOKUP(B1740,'SKU List'!$A$6:$C$11,3,1)</f>
        <v>40.632000000000005</v>
      </c>
      <c r="F1740" s="140">
        <f t="shared" si="27"/>
        <v>0.23956126864913332</v>
      </c>
    </row>
    <row r="1741" spans="1:6" ht="15" customHeight="1" x14ac:dyDescent="0.25">
      <c r="A1741" s="22">
        <v>43025</v>
      </c>
      <c r="B1741" s="21">
        <v>84325322</v>
      </c>
      <c r="C1741" s="5">
        <v>44.819744785623087</v>
      </c>
      <c r="D1741">
        <v>24</v>
      </c>
      <c r="E1741" s="65">
        <f>VLOOKUP(B1741,'SKU List'!$A$6:$C$11,3,1)</f>
        <v>35.552999999999997</v>
      </c>
      <c r="F1741" s="140">
        <f t="shared" si="27"/>
        <v>0.26064593102194161</v>
      </c>
    </row>
    <row r="1742" spans="1:6" ht="15" customHeight="1" x14ac:dyDescent="0.25">
      <c r="A1742" s="22">
        <v>43025</v>
      </c>
      <c r="B1742" s="21" t="s">
        <v>35</v>
      </c>
      <c r="C1742" s="5">
        <v>64.040929260375179</v>
      </c>
      <c r="D1742">
        <v>38</v>
      </c>
      <c r="E1742" s="65">
        <f>VLOOKUP(B1742,'SKU List'!$A$6:$C$11,3,1)</f>
        <v>50.79</v>
      </c>
      <c r="F1742" s="140">
        <f t="shared" si="27"/>
        <v>0.26089642174394923</v>
      </c>
    </row>
    <row r="1743" spans="1:6" ht="15" customHeight="1" x14ac:dyDescent="0.25">
      <c r="A1743" s="22">
        <v>43025</v>
      </c>
      <c r="B1743" s="21" t="s">
        <v>36</v>
      </c>
      <c r="C1743" s="5">
        <v>61.101881891401526</v>
      </c>
      <c r="D1743">
        <v>36</v>
      </c>
      <c r="E1743" s="65">
        <f>VLOOKUP(B1743,'SKU List'!$A$6:$C$11,3,1)</f>
        <v>50.79</v>
      </c>
      <c r="F1743" s="140">
        <f t="shared" si="27"/>
        <v>0.20302976750150672</v>
      </c>
    </row>
    <row r="1744" spans="1:6" x14ac:dyDescent="0.25">
      <c r="A1744" s="22">
        <v>43025</v>
      </c>
      <c r="B1744" s="21" t="s">
        <v>41</v>
      </c>
      <c r="C1744" s="5">
        <v>56.324945820741853</v>
      </c>
      <c r="D1744">
        <v>35</v>
      </c>
      <c r="E1744" s="65">
        <f>VLOOKUP(B1744,'SKU List'!$A$6:$C$11,3,1)</f>
        <v>50.79</v>
      </c>
      <c r="F1744" s="140">
        <f t="shared" si="27"/>
        <v>0.10897707857337771</v>
      </c>
    </row>
    <row r="1745" spans="1:6" ht="15" customHeight="1" x14ac:dyDescent="0.25">
      <c r="A1745" s="22">
        <v>43025</v>
      </c>
      <c r="B1745" s="21" t="s">
        <v>33</v>
      </c>
      <c r="C1745" s="5">
        <v>57.906201274332332</v>
      </c>
      <c r="D1745">
        <v>27</v>
      </c>
      <c r="E1745" s="65">
        <f>VLOOKUP(B1745,'SKU List'!$A$6:$C$11,3,1)</f>
        <v>45.710999999999999</v>
      </c>
      <c r="F1745" s="140">
        <f t="shared" si="27"/>
        <v>0.26678920335001061</v>
      </c>
    </row>
    <row r="1746" spans="1:6" ht="15" customHeight="1" x14ac:dyDescent="0.25">
      <c r="A1746" s="22">
        <v>43026</v>
      </c>
      <c r="B1746" s="21" t="s">
        <v>34</v>
      </c>
      <c r="C1746" s="5">
        <v>47.906951657124523</v>
      </c>
      <c r="D1746">
        <v>36</v>
      </c>
      <c r="E1746" s="65">
        <f>VLOOKUP(B1746,'SKU List'!$A$6:$C$11,3,1)</f>
        <v>40.632000000000005</v>
      </c>
      <c r="F1746" s="140">
        <f t="shared" si="27"/>
        <v>0.17904488228796311</v>
      </c>
    </row>
    <row r="1747" spans="1:6" ht="15" customHeight="1" x14ac:dyDescent="0.25">
      <c r="A1747" s="22">
        <v>43026</v>
      </c>
      <c r="B1747" s="21">
        <v>84325322</v>
      </c>
      <c r="C1747" s="5">
        <v>43.977629737658269</v>
      </c>
      <c r="D1747">
        <v>22</v>
      </c>
      <c r="E1747" s="65">
        <f>VLOOKUP(B1747,'SKU List'!$A$6:$C$11,3,1)</f>
        <v>35.552999999999997</v>
      </c>
      <c r="F1747" s="140">
        <f t="shared" si="27"/>
        <v>0.23695974285315649</v>
      </c>
    </row>
    <row r="1748" spans="1:6" ht="15" customHeight="1" x14ac:dyDescent="0.25">
      <c r="A1748" s="22">
        <v>43026</v>
      </c>
      <c r="B1748" s="21" t="s">
        <v>35</v>
      </c>
      <c r="C1748" s="5">
        <v>64.687691176650077</v>
      </c>
      <c r="D1748">
        <v>43</v>
      </c>
      <c r="E1748" s="65">
        <f>VLOOKUP(B1748,'SKU List'!$A$6:$C$11,3,1)</f>
        <v>50.79</v>
      </c>
      <c r="F1748" s="140">
        <f t="shared" si="27"/>
        <v>0.27363046222977117</v>
      </c>
    </row>
    <row r="1749" spans="1:6" ht="15" customHeight="1" x14ac:dyDescent="0.25">
      <c r="A1749" s="22">
        <v>43026</v>
      </c>
      <c r="B1749" s="21" t="s">
        <v>36</v>
      </c>
      <c r="C1749" s="5">
        <v>65.070351424463482</v>
      </c>
      <c r="D1749">
        <v>37</v>
      </c>
      <c r="E1749" s="65">
        <f>VLOOKUP(B1749,'SKU List'!$A$6:$C$11,3,1)</f>
        <v>50.79</v>
      </c>
      <c r="F1749" s="140">
        <f t="shared" si="27"/>
        <v>0.28116462737671755</v>
      </c>
    </row>
    <row r="1750" spans="1:6" x14ac:dyDescent="0.25">
      <c r="A1750" s="22">
        <v>43026</v>
      </c>
      <c r="B1750" s="21" t="s">
        <v>41</v>
      </c>
      <c r="C1750" s="5">
        <v>63.392130804728808</v>
      </c>
      <c r="D1750">
        <v>37</v>
      </c>
      <c r="E1750" s="65">
        <f>VLOOKUP(B1750,'SKU List'!$A$6:$C$11,3,1)</f>
        <v>50.79</v>
      </c>
      <c r="F1750" s="140">
        <f t="shared" si="27"/>
        <v>0.24812228400726144</v>
      </c>
    </row>
    <row r="1751" spans="1:6" ht="15" customHeight="1" x14ac:dyDescent="0.25">
      <c r="A1751" s="22">
        <v>43026</v>
      </c>
      <c r="B1751" s="21" t="s">
        <v>33</v>
      </c>
      <c r="C1751" s="5">
        <v>57.598519691943451</v>
      </c>
      <c r="D1751">
        <v>30</v>
      </c>
      <c r="E1751" s="65">
        <f>VLOOKUP(B1751,'SKU List'!$A$6:$C$11,3,1)</f>
        <v>45.710999999999999</v>
      </c>
      <c r="F1751" s="140">
        <f t="shared" si="27"/>
        <v>0.26005818494330585</v>
      </c>
    </row>
    <row r="1752" spans="1:6" ht="15" customHeight="1" x14ac:dyDescent="0.25">
      <c r="A1752" s="22">
        <v>43027</v>
      </c>
      <c r="B1752" s="21" t="s">
        <v>34</v>
      </c>
      <c r="C1752" s="5">
        <v>51.97959521646456</v>
      </c>
      <c r="D1752">
        <v>38</v>
      </c>
      <c r="E1752" s="65">
        <f>VLOOKUP(B1752,'SKU List'!$A$6:$C$11,3,1)</f>
        <v>40.632000000000005</v>
      </c>
      <c r="F1752" s="140">
        <f t="shared" si="27"/>
        <v>0.2792772990860542</v>
      </c>
    </row>
    <row r="1753" spans="1:6" ht="15" customHeight="1" x14ac:dyDescent="0.25">
      <c r="A1753" s="22">
        <v>43027</v>
      </c>
      <c r="B1753" s="21">
        <v>84325322</v>
      </c>
      <c r="C1753" s="5">
        <v>44.206354760009802</v>
      </c>
      <c r="D1753">
        <v>22</v>
      </c>
      <c r="E1753" s="65">
        <f>VLOOKUP(B1753,'SKU List'!$A$6:$C$11,3,1)</f>
        <v>35.552999999999997</v>
      </c>
      <c r="F1753" s="140">
        <f t="shared" si="27"/>
        <v>0.243393096504087</v>
      </c>
    </row>
    <row r="1754" spans="1:6" ht="15" customHeight="1" x14ac:dyDescent="0.25">
      <c r="A1754" s="22">
        <v>43027</v>
      </c>
      <c r="B1754" s="21" t="s">
        <v>35</v>
      </c>
      <c r="C1754" s="5">
        <v>61.993140724965706</v>
      </c>
      <c r="D1754">
        <v>41</v>
      </c>
      <c r="E1754" s="65">
        <f>VLOOKUP(B1754,'SKU List'!$A$6:$C$11,3,1)</f>
        <v>50.79</v>
      </c>
      <c r="F1754" s="140">
        <f t="shared" si="27"/>
        <v>0.22057768704401864</v>
      </c>
    </row>
    <row r="1755" spans="1:6" ht="15" customHeight="1" x14ac:dyDescent="0.25">
      <c r="A1755" s="22">
        <v>43027</v>
      </c>
      <c r="B1755" s="21" t="s">
        <v>36</v>
      </c>
      <c r="C1755" s="5">
        <v>65.611480023864075</v>
      </c>
      <c r="D1755">
        <v>43</v>
      </c>
      <c r="E1755" s="65">
        <f>VLOOKUP(B1755,'SKU List'!$A$6:$C$11,3,1)</f>
        <v>50.79</v>
      </c>
      <c r="F1755" s="140">
        <f t="shared" si="27"/>
        <v>0.29181886245056265</v>
      </c>
    </row>
    <row r="1756" spans="1:6" x14ac:dyDescent="0.25">
      <c r="A1756" s="22">
        <v>43027</v>
      </c>
      <c r="B1756" s="21" t="s">
        <v>41</v>
      </c>
      <c r="C1756" s="5">
        <v>65.59345209200535</v>
      </c>
      <c r="D1756">
        <v>38</v>
      </c>
      <c r="E1756" s="65">
        <f>VLOOKUP(B1756,'SKU List'!$A$6:$C$11,3,1)</f>
        <v>50.79</v>
      </c>
      <c r="F1756" s="140">
        <f t="shared" si="27"/>
        <v>0.29146391203003252</v>
      </c>
    </row>
    <row r="1757" spans="1:6" ht="15" customHeight="1" x14ac:dyDescent="0.25">
      <c r="A1757" s="22">
        <v>43027</v>
      </c>
      <c r="B1757" s="21" t="s">
        <v>33</v>
      </c>
      <c r="C1757" s="5">
        <v>51.876137096490758</v>
      </c>
      <c r="D1757">
        <v>25</v>
      </c>
      <c r="E1757" s="65">
        <f>VLOOKUP(B1757,'SKU List'!$A$6:$C$11,3,1)</f>
        <v>45.710999999999999</v>
      </c>
      <c r="F1757" s="140">
        <f t="shared" si="27"/>
        <v>0.13487206791561682</v>
      </c>
    </row>
    <row r="1758" spans="1:6" ht="15" customHeight="1" x14ac:dyDescent="0.25">
      <c r="A1758" s="22">
        <v>43028</v>
      </c>
      <c r="B1758" s="21" t="s">
        <v>34</v>
      </c>
      <c r="C1758" s="5">
        <v>46.740147306360669</v>
      </c>
      <c r="D1758">
        <v>37</v>
      </c>
      <c r="E1758" s="65">
        <f>VLOOKUP(B1758,'SKU List'!$A$6:$C$11,3,1)</f>
        <v>40.632000000000005</v>
      </c>
      <c r="F1758" s="140">
        <f t="shared" si="27"/>
        <v>0.15032849247786628</v>
      </c>
    </row>
    <row r="1759" spans="1:6" ht="15" customHeight="1" x14ac:dyDescent="0.25">
      <c r="A1759" s="22">
        <v>43028</v>
      </c>
      <c r="B1759" s="21">
        <v>84325322</v>
      </c>
      <c r="C1759" s="5">
        <v>44.599898918882737</v>
      </c>
      <c r="D1759">
        <v>23</v>
      </c>
      <c r="E1759" s="65">
        <f>VLOOKUP(B1759,'SKU List'!$A$6:$C$11,3,1)</f>
        <v>35.552999999999997</v>
      </c>
      <c r="F1759" s="140">
        <f t="shared" si="27"/>
        <v>0.25446232157294013</v>
      </c>
    </row>
    <row r="1760" spans="1:6" ht="15" customHeight="1" x14ac:dyDescent="0.25">
      <c r="A1760" s="22">
        <v>43028</v>
      </c>
      <c r="B1760" s="21" t="s">
        <v>35</v>
      </c>
      <c r="C1760" s="5">
        <v>63.143172361125387</v>
      </c>
      <c r="D1760">
        <v>39</v>
      </c>
      <c r="E1760" s="65">
        <f>VLOOKUP(B1760,'SKU List'!$A$6:$C$11,3,1)</f>
        <v>50.79</v>
      </c>
      <c r="F1760" s="140">
        <f t="shared" si="27"/>
        <v>0.24322056233757411</v>
      </c>
    </row>
    <row r="1761" spans="1:6" ht="15" customHeight="1" x14ac:dyDescent="0.25">
      <c r="A1761" s="22">
        <v>43028</v>
      </c>
      <c r="B1761" s="21" t="s">
        <v>36</v>
      </c>
      <c r="C1761" s="5">
        <v>64.235385755430784</v>
      </c>
      <c r="D1761">
        <v>37</v>
      </c>
      <c r="E1761" s="65">
        <f>VLOOKUP(B1761,'SKU List'!$A$6:$C$11,3,1)</f>
        <v>50.79</v>
      </c>
      <c r="F1761" s="140">
        <f t="shared" si="27"/>
        <v>0.26472505917367167</v>
      </c>
    </row>
    <row r="1762" spans="1:6" x14ac:dyDescent="0.25">
      <c r="A1762" s="22">
        <v>43028</v>
      </c>
      <c r="B1762" s="21" t="s">
        <v>41</v>
      </c>
      <c r="C1762" s="5">
        <v>56.626202953852562</v>
      </c>
      <c r="D1762">
        <v>35</v>
      </c>
      <c r="E1762" s="65">
        <f>VLOOKUP(B1762,'SKU List'!$A$6:$C$11,3,1)</f>
        <v>50.79</v>
      </c>
      <c r="F1762" s="140">
        <f t="shared" si="27"/>
        <v>0.11490850470274785</v>
      </c>
    </row>
    <row r="1763" spans="1:6" ht="15" customHeight="1" x14ac:dyDescent="0.25">
      <c r="A1763" s="22">
        <v>43028</v>
      </c>
      <c r="B1763" s="21" t="s">
        <v>33</v>
      </c>
      <c r="C1763" s="5">
        <v>52.049373424549401</v>
      </c>
      <c r="D1763">
        <v>27</v>
      </c>
      <c r="E1763" s="65">
        <f>VLOOKUP(B1763,'SKU List'!$A$6:$C$11,3,1)</f>
        <v>45.710999999999999</v>
      </c>
      <c r="F1763" s="140">
        <f t="shared" si="27"/>
        <v>0.13866188498500148</v>
      </c>
    </row>
    <row r="1764" spans="1:6" ht="15" customHeight="1" x14ac:dyDescent="0.25">
      <c r="A1764" s="22">
        <v>43029</v>
      </c>
      <c r="B1764" s="21" t="s">
        <v>34</v>
      </c>
      <c r="C1764" s="5">
        <v>50.461445254506557</v>
      </c>
      <c r="D1764">
        <v>36</v>
      </c>
      <c r="E1764" s="65">
        <f>VLOOKUP(B1764,'SKU List'!$A$6:$C$11,3,1)</f>
        <v>40.632000000000005</v>
      </c>
      <c r="F1764" s="140">
        <f t="shared" si="27"/>
        <v>0.24191389187110041</v>
      </c>
    </row>
    <row r="1765" spans="1:6" ht="15" customHeight="1" x14ac:dyDescent="0.25">
      <c r="A1765" s="22">
        <v>43029</v>
      </c>
      <c r="B1765" s="21">
        <v>84325322</v>
      </c>
      <c r="C1765" s="5">
        <v>42.730407503386537</v>
      </c>
      <c r="D1765">
        <v>23</v>
      </c>
      <c r="E1765" s="65">
        <f>VLOOKUP(B1765,'SKU List'!$A$6:$C$11,3,1)</f>
        <v>35.552999999999997</v>
      </c>
      <c r="F1765" s="140">
        <f t="shared" si="27"/>
        <v>0.20187909609277813</v>
      </c>
    </row>
    <row r="1766" spans="1:6" ht="15" customHeight="1" x14ac:dyDescent="0.25">
      <c r="A1766" s="22">
        <v>43029</v>
      </c>
      <c r="B1766" s="21" t="s">
        <v>35</v>
      </c>
      <c r="C1766" s="5">
        <v>57.916937899764399</v>
      </c>
      <c r="D1766">
        <v>35</v>
      </c>
      <c r="E1766" s="65">
        <f>VLOOKUP(B1766,'SKU List'!$A$6:$C$11,3,1)</f>
        <v>50.79</v>
      </c>
      <c r="F1766" s="140">
        <f t="shared" si="27"/>
        <v>0.14032167552203978</v>
      </c>
    </row>
    <row r="1767" spans="1:6" ht="15" customHeight="1" x14ac:dyDescent="0.25">
      <c r="A1767" s="22">
        <v>43029</v>
      </c>
      <c r="B1767" s="21" t="s">
        <v>36</v>
      </c>
      <c r="C1767" s="5">
        <v>61.072322125361438</v>
      </c>
      <c r="D1767">
        <v>38</v>
      </c>
      <c r="E1767" s="65">
        <f>VLOOKUP(B1767,'SKU List'!$A$6:$C$11,3,1)</f>
        <v>50.79</v>
      </c>
      <c r="F1767" s="140">
        <f t="shared" si="27"/>
        <v>0.20244776777636225</v>
      </c>
    </row>
    <row r="1768" spans="1:6" x14ac:dyDescent="0.25">
      <c r="A1768" s="22">
        <v>43029</v>
      </c>
      <c r="B1768" s="21" t="s">
        <v>41</v>
      </c>
      <c r="C1768" s="5">
        <v>57.950701554062874</v>
      </c>
      <c r="D1768">
        <v>38</v>
      </c>
      <c r="E1768" s="65">
        <f>VLOOKUP(B1768,'SKU List'!$A$6:$C$11,3,1)</f>
        <v>50.79</v>
      </c>
      <c r="F1768" s="140">
        <f t="shared" si="27"/>
        <v>0.14098644524636494</v>
      </c>
    </row>
    <row r="1769" spans="1:6" ht="15" customHeight="1" x14ac:dyDescent="0.25">
      <c r="A1769" s="22">
        <v>43029</v>
      </c>
      <c r="B1769" s="21" t="s">
        <v>33</v>
      </c>
      <c r="C1769" s="5">
        <v>51.605555712151862</v>
      </c>
      <c r="D1769">
        <v>30</v>
      </c>
      <c r="E1769" s="65">
        <f>VLOOKUP(B1769,'SKU List'!$A$6:$C$11,3,1)</f>
        <v>45.710999999999999</v>
      </c>
      <c r="F1769" s="140">
        <f t="shared" si="27"/>
        <v>0.1289526746768144</v>
      </c>
    </row>
    <row r="1770" spans="1:6" ht="15" customHeight="1" x14ac:dyDescent="0.25">
      <c r="A1770" s="22">
        <v>43030</v>
      </c>
      <c r="B1770" s="21" t="s">
        <v>34</v>
      </c>
      <c r="C1770" s="5">
        <v>49.369304604107079</v>
      </c>
      <c r="D1770">
        <v>45</v>
      </c>
      <c r="E1770" s="65">
        <f>VLOOKUP(B1770,'SKU List'!$A$6:$C$11,3,1)</f>
        <v>40.632000000000005</v>
      </c>
      <c r="F1770" s="140">
        <f t="shared" si="27"/>
        <v>0.21503506113671669</v>
      </c>
    </row>
    <row r="1771" spans="1:6" ht="15" customHeight="1" x14ac:dyDescent="0.25">
      <c r="A1771" s="22">
        <v>43030</v>
      </c>
      <c r="B1771" s="21">
        <v>84325322</v>
      </c>
      <c r="C1771" s="5">
        <v>45.512764059765516</v>
      </c>
      <c r="D1771">
        <v>23</v>
      </c>
      <c r="E1771" s="65">
        <f>VLOOKUP(B1771,'SKU List'!$A$6:$C$11,3,1)</f>
        <v>35.552999999999997</v>
      </c>
      <c r="F1771" s="140">
        <f t="shared" si="27"/>
        <v>0.28013849913553057</v>
      </c>
    </row>
    <row r="1772" spans="1:6" ht="15" customHeight="1" x14ac:dyDescent="0.25">
      <c r="A1772" s="22">
        <v>43030</v>
      </c>
      <c r="B1772" s="21" t="s">
        <v>35</v>
      </c>
      <c r="C1772" s="5">
        <v>62.825578063606351</v>
      </c>
      <c r="D1772">
        <v>43</v>
      </c>
      <c r="E1772" s="65">
        <f>VLOOKUP(B1772,'SKU List'!$A$6:$C$11,3,1)</f>
        <v>50.79</v>
      </c>
      <c r="F1772" s="140">
        <f t="shared" si="27"/>
        <v>0.23696747516452749</v>
      </c>
    </row>
    <row r="1773" spans="1:6" ht="15" customHeight="1" x14ac:dyDescent="0.25">
      <c r="A1773" s="22">
        <v>43030</v>
      </c>
      <c r="B1773" s="21" t="s">
        <v>36</v>
      </c>
      <c r="C1773" s="5">
        <v>65.281828508232692</v>
      </c>
      <c r="D1773">
        <v>35</v>
      </c>
      <c r="E1773" s="65">
        <f>VLOOKUP(B1773,'SKU List'!$A$6:$C$11,3,1)</f>
        <v>50.79</v>
      </c>
      <c r="F1773" s="140">
        <f t="shared" si="27"/>
        <v>0.28532838173326824</v>
      </c>
    </row>
    <row r="1774" spans="1:6" x14ac:dyDescent="0.25">
      <c r="A1774" s="22">
        <v>43030</v>
      </c>
      <c r="B1774" s="21" t="s">
        <v>41</v>
      </c>
      <c r="C1774" s="5">
        <v>64.561980530749437</v>
      </c>
      <c r="D1774">
        <v>35</v>
      </c>
      <c r="E1774" s="65">
        <f>VLOOKUP(B1774,'SKU List'!$A$6:$C$11,3,1)</f>
        <v>50.79</v>
      </c>
      <c r="F1774" s="140">
        <f t="shared" si="27"/>
        <v>0.27115535599034135</v>
      </c>
    </row>
    <row r="1775" spans="1:6" ht="15" customHeight="1" x14ac:dyDescent="0.25">
      <c r="A1775" s="22">
        <v>43030</v>
      </c>
      <c r="B1775" s="21" t="s">
        <v>33</v>
      </c>
      <c r="C1775" s="5">
        <v>54.408787133386795</v>
      </c>
      <c r="D1775">
        <v>31</v>
      </c>
      <c r="E1775" s="65">
        <f>VLOOKUP(B1775,'SKU List'!$A$6:$C$11,3,1)</f>
        <v>45.710999999999999</v>
      </c>
      <c r="F1775" s="140">
        <f t="shared" si="27"/>
        <v>0.19027776975753752</v>
      </c>
    </row>
    <row r="1776" spans="1:6" ht="15" customHeight="1" x14ac:dyDescent="0.25">
      <c r="A1776" s="22">
        <v>43031</v>
      </c>
      <c r="B1776" s="21" t="s">
        <v>34</v>
      </c>
      <c r="C1776" s="5">
        <v>48.180694081197139</v>
      </c>
      <c r="D1776">
        <v>39</v>
      </c>
      <c r="E1776" s="65">
        <f>VLOOKUP(B1776,'SKU List'!$A$6:$C$11,3,1)</f>
        <v>40.632000000000005</v>
      </c>
      <c r="F1776" s="140">
        <f t="shared" si="27"/>
        <v>0.1857819964854581</v>
      </c>
    </row>
    <row r="1777" spans="1:6" ht="15" customHeight="1" x14ac:dyDescent="0.25">
      <c r="A1777" s="22">
        <v>43031</v>
      </c>
      <c r="B1777" s="21">
        <v>84325322</v>
      </c>
      <c r="C1777" s="5">
        <v>39.619321327826178</v>
      </c>
      <c r="D1777">
        <v>25</v>
      </c>
      <c r="E1777" s="65">
        <f>VLOOKUP(B1777,'SKU List'!$A$6:$C$11,3,1)</f>
        <v>35.552999999999997</v>
      </c>
      <c r="F1777" s="140">
        <f t="shared" si="27"/>
        <v>0.1143735079409946</v>
      </c>
    </row>
    <row r="1778" spans="1:6" ht="15" customHeight="1" x14ac:dyDescent="0.25">
      <c r="A1778" s="22">
        <v>43031</v>
      </c>
      <c r="B1778" s="21" t="s">
        <v>35</v>
      </c>
      <c r="C1778" s="5">
        <v>60.611816357219503</v>
      </c>
      <c r="D1778">
        <v>39</v>
      </c>
      <c r="E1778" s="65">
        <f>VLOOKUP(B1778,'SKU List'!$A$6:$C$11,3,1)</f>
        <v>50.79</v>
      </c>
      <c r="F1778" s="140">
        <f t="shared" si="27"/>
        <v>0.19338090878557795</v>
      </c>
    </row>
    <row r="1779" spans="1:6" ht="15" customHeight="1" x14ac:dyDescent="0.25">
      <c r="A1779" s="22">
        <v>43031</v>
      </c>
      <c r="B1779" s="21" t="s">
        <v>36</v>
      </c>
      <c r="C1779" s="5">
        <v>62.84373824378644</v>
      </c>
      <c r="D1779">
        <v>42</v>
      </c>
      <c r="E1779" s="65">
        <f>VLOOKUP(B1779,'SKU List'!$A$6:$C$11,3,1)</f>
        <v>50.79</v>
      </c>
      <c r="F1779" s="140">
        <f t="shared" si="27"/>
        <v>0.23732502941103448</v>
      </c>
    </row>
    <row r="1780" spans="1:6" x14ac:dyDescent="0.25">
      <c r="A1780" s="22">
        <v>43031</v>
      </c>
      <c r="B1780" s="21" t="s">
        <v>41</v>
      </c>
      <c r="C1780" s="5">
        <v>63.892788377699397</v>
      </c>
      <c r="D1780">
        <v>39</v>
      </c>
      <c r="E1780" s="65">
        <f>VLOOKUP(B1780,'SKU List'!$A$6:$C$11,3,1)</f>
        <v>50.79</v>
      </c>
      <c r="F1780" s="140">
        <f t="shared" si="27"/>
        <v>0.25797968847606612</v>
      </c>
    </row>
    <row r="1781" spans="1:6" ht="15" customHeight="1" x14ac:dyDescent="0.25">
      <c r="A1781" s="22">
        <v>43031</v>
      </c>
      <c r="B1781" s="21" t="s">
        <v>33</v>
      </c>
      <c r="C1781" s="5">
        <v>51.003628302533727</v>
      </c>
      <c r="D1781">
        <v>30</v>
      </c>
      <c r="E1781" s="65">
        <f>VLOOKUP(B1781,'SKU List'!$A$6:$C$11,3,1)</f>
        <v>45.710999999999999</v>
      </c>
      <c r="F1781" s="140">
        <f t="shared" si="27"/>
        <v>0.11578456613361617</v>
      </c>
    </row>
    <row r="1782" spans="1:6" ht="15" customHeight="1" x14ac:dyDescent="0.25">
      <c r="A1782" s="22">
        <v>43032</v>
      </c>
      <c r="B1782" s="21" t="s">
        <v>34</v>
      </c>
      <c r="C1782" s="5">
        <v>49.584435552638602</v>
      </c>
      <c r="D1782">
        <v>35</v>
      </c>
      <c r="E1782" s="65">
        <f>VLOOKUP(B1782,'SKU List'!$A$6:$C$11,3,1)</f>
        <v>40.632000000000005</v>
      </c>
      <c r="F1782" s="140">
        <f t="shared" si="27"/>
        <v>0.22032967987395641</v>
      </c>
    </row>
    <row r="1783" spans="1:6" ht="15" customHeight="1" x14ac:dyDescent="0.25">
      <c r="A1783" s="22">
        <v>43032</v>
      </c>
      <c r="B1783" s="21">
        <v>84325322</v>
      </c>
      <c r="C1783" s="5">
        <v>39.715290094496488</v>
      </c>
      <c r="D1783">
        <v>23</v>
      </c>
      <c r="E1783" s="65">
        <f>VLOOKUP(B1783,'SKU List'!$A$6:$C$11,3,1)</f>
        <v>35.552999999999997</v>
      </c>
      <c r="F1783" s="140">
        <f t="shared" si="27"/>
        <v>0.1170728235169041</v>
      </c>
    </row>
    <row r="1784" spans="1:6" ht="15" customHeight="1" x14ac:dyDescent="0.25">
      <c r="A1784" s="22">
        <v>43032</v>
      </c>
      <c r="B1784" s="21" t="s">
        <v>35</v>
      </c>
      <c r="C1784" s="5">
        <v>61.448043971946461</v>
      </c>
      <c r="D1784">
        <v>35</v>
      </c>
      <c r="E1784" s="65">
        <f>VLOOKUP(B1784,'SKU List'!$A$6:$C$11,3,1)</f>
        <v>50.79</v>
      </c>
      <c r="F1784" s="140">
        <f t="shared" si="27"/>
        <v>0.20984532333031033</v>
      </c>
    </row>
    <row r="1785" spans="1:6" ht="15" customHeight="1" x14ac:dyDescent="0.25">
      <c r="A1785" s="22">
        <v>43032</v>
      </c>
      <c r="B1785" s="21" t="s">
        <v>36</v>
      </c>
      <c r="C1785" s="5">
        <v>62.159589103040709</v>
      </c>
      <c r="D1785">
        <v>35</v>
      </c>
      <c r="E1785" s="65">
        <f>VLOOKUP(B1785,'SKU List'!$A$6:$C$11,3,1)</f>
        <v>50.79</v>
      </c>
      <c r="F1785" s="140">
        <f t="shared" si="27"/>
        <v>0.22385487503525714</v>
      </c>
    </row>
    <row r="1786" spans="1:6" x14ac:dyDescent="0.25">
      <c r="A1786" s="22">
        <v>43032</v>
      </c>
      <c r="B1786" s="21" t="s">
        <v>41</v>
      </c>
      <c r="C1786" s="5">
        <v>55.96218779994178</v>
      </c>
      <c r="D1786">
        <v>34</v>
      </c>
      <c r="E1786" s="65">
        <f>VLOOKUP(B1786,'SKU List'!$A$6:$C$11,3,1)</f>
        <v>50.79</v>
      </c>
      <c r="F1786" s="140">
        <f t="shared" si="27"/>
        <v>0.10183476668520933</v>
      </c>
    </row>
    <row r="1787" spans="1:6" ht="15" customHeight="1" x14ac:dyDescent="0.25">
      <c r="A1787" s="22">
        <v>43032</v>
      </c>
      <c r="B1787" s="21" t="s">
        <v>33</v>
      </c>
      <c r="C1787" s="5">
        <v>53.082127852841673</v>
      </c>
      <c r="D1787">
        <v>26</v>
      </c>
      <c r="E1787" s="65">
        <f>VLOOKUP(B1787,'SKU List'!$A$6:$C$11,3,1)</f>
        <v>45.710999999999999</v>
      </c>
      <c r="F1787" s="140">
        <f t="shared" si="27"/>
        <v>0.16125501198489806</v>
      </c>
    </row>
    <row r="1788" spans="1:6" ht="15" customHeight="1" x14ac:dyDescent="0.25">
      <c r="A1788" s="22">
        <v>43033</v>
      </c>
      <c r="B1788" s="21" t="s">
        <v>34</v>
      </c>
      <c r="C1788" s="5">
        <v>47.444255601872115</v>
      </c>
      <c r="D1788">
        <v>39</v>
      </c>
      <c r="E1788" s="65">
        <f>VLOOKUP(B1788,'SKU List'!$A$6:$C$11,3,1)</f>
        <v>40.632000000000005</v>
      </c>
      <c r="F1788" s="140">
        <f t="shared" si="27"/>
        <v>0.16765740307816768</v>
      </c>
    </row>
    <row r="1789" spans="1:6" ht="15" customHeight="1" x14ac:dyDescent="0.25">
      <c r="A1789" s="22">
        <v>43033</v>
      </c>
      <c r="B1789" s="21">
        <v>84325322</v>
      </c>
      <c r="C1789" s="5">
        <v>44.115098699952412</v>
      </c>
      <c r="D1789">
        <v>24</v>
      </c>
      <c r="E1789" s="65">
        <f>VLOOKUP(B1789,'SKU List'!$A$6:$C$11,3,1)</f>
        <v>35.552999999999997</v>
      </c>
      <c r="F1789" s="140">
        <f t="shared" si="27"/>
        <v>0.24082633532901346</v>
      </c>
    </row>
    <row r="1790" spans="1:6" ht="15" customHeight="1" x14ac:dyDescent="0.25">
      <c r="A1790" s="22">
        <v>43033</v>
      </c>
      <c r="B1790" s="21" t="s">
        <v>35</v>
      </c>
      <c r="C1790" s="5">
        <v>58.774934911277263</v>
      </c>
      <c r="D1790">
        <v>34</v>
      </c>
      <c r="E1790" s="65">
        <f>VLOOKUP(B1790,'SKU List'!$A$6:$C$11,3,1)</f>
        <v>50.79</v>
      </c>
      <c r="F1790" s="140">
        <f t="shared" si="27"/>
        <v>0.15721470587275574</v>
      </c>
    </row>
    <row r="1791" spans="1:6" ht="15" customHeight="1" x14ac:dyDescent="0.25">
      <c r="A1791" s="22">
        <v>43033</v>
      </c>
      <c r="B1791" s="21" t="s">
        <v>36</v>
      </c>
      <c r="C1791" s="5">
        <v>58.764061097572558</v>
      </c>
      <c r="D1791">
        <v>40</v>
      </c>
      <c r="E1791" s="65">
        <f>VLOOKUP(B1791,'SKU List'!$A$6:$C$11,3,1)</f>
        <v>50.79</v>
      </c>
      <c r="F1791" s="140">
        <f t="shared" si="27"/>
        <v>0.1570006122774672</v>
      </c>
    </row>
    <row r="1792" spans="1:6" x14ac:dyDescent="0.25">
      <c r="A1792" s="22">
        <v>43033</v>
      </c>
      <c r="B1792" s="21" t="s">
        <v>41</v>
      </c>
      <c r="C1792" s="5">
        <v>62.250904226474084</v>
      </c>
      <c r="D1792">
        <v>42</v>
      </c>
      <c r="E1792" s="65">
        <f>VLOOKUP(B1792,'SKU List'!$A$6:$C$11,3,1)</f>
        <v>50.79</v>
      </c>
      <c r="F1792" s="140">
        <f t="shared" si="27"/>
        <v>0.22565277075160634</v>
      </c>
    </row>
    <row r="1793" spans="1:6" ht="15" customHeight="1" x14ac:dyDescent="0.25">
      <c r="A1793" s="22">
        <v>43033</v>
      </c>
      <c r="B1793" s="21" t="s">
        <v>33</v>
      </c>
      <c r="C1793" s="5">
        <v>50.864760575468786</v>
      </c>
      <c r="D1793">
        <v>28</v>
      </c>
      <c r="E1793" s="65">
        <f>VLOOKUP(B1793,'SKU List'!$A$6:$C$11,3,1)</f>
        <v>45.710999999999999</v>
      </c>
      <c r="F1793" s="140">
        <f t="shared" si="27"/>
        <v>0.11274661625142279</v>
      </c>
    </row>
    <row r="1794" spans="1:6" ht="15" customHeight="1" x14ac:dyDescent="0.25">
      <c r="A1794" s="22">
        <v>43034</v>
      </c>
      <c r="B1794" s="21" t="s">
        <v>34</v>
      </c>
      <c r="C1794" s="5">
        <v>50.722684561168194</v>
      </c>
      <c r="D1794">
        <v>37</v>
      </c>
      <c r="E1794" s="65">
        <f>VLOOKUP(B1794,'SKU List'!$A$6:$C$11,3,1)</f>
        <v>40.632000000000005</v>
      </c>
      <c r="F1794" s="140">
        <f t="shared" si="27"/>
        <v>0.24834329004647046</v>
      </c>
    </row>
    <row r="1795" spans="1:6" ht="15" customHeight="1" x14ac:dyDescent="0.25">
      <c r="A1795" s="22">
        <v>43034</v>
      </c>
      <c r="B1795" s="21">
        <v>84325322</v>
      </c>
      <c r="C1795" s="5">
        <v>42.775461541744924</v>
      </c>
      <c r="D1795">
        <v>24</v>
      </c>
      <c r="E1795" s="65">
        <f>VLOOKUP(B1795,'SKU List'!$A$6:$C$11,3,1)</f>
        <v>35.552999999999997</v>
      </c>
      <c r="F1795" s="140">
        <f t="shared" si="27"/>
        <v>0.20314633200418888</v>
      </c>
    </row>
    <row r="1796" spans="1:6" ht="15" customHeight="1" x14ac:dyDescent="0.25">
      <c r="A1796" s="22">
        <v>43034</v>
      </c>
      <c r="B1796" s="21" t="s">
        <v>35</v>
      </c>
      <c r="C1796" s="5">
        <v>56.652365358715265</v>
      </c>
      <c r="D1796">
        <v>39</v>
      </c>
      <c r="E1796" s="65">
        <f>VLOOKUP(B1796,'SKU List'!$A$6:$C$11,3,1)</f>
        <v>50.79</v>
      </c>
      <c r="F1796" s="140">
        <f t="shared" si="27"/>
        <v>0.11542361407196822</v>
      </c>
    </row>
    <row r="1797" spans="1:6" ht="15" customHeight="1" x14ac:dyDescent="0.25">
      <c r="A1797" s="22">
        <v>43034</v>
      </c>
      <c r="B1797" s="21" t="s">
        <v>36</v>
      </c>
      <c r="C1797" s="5">
        <v>57.602121956342742</v>
      </c>
      <c r="D1797">
        <v>43</v>
      </c>
      <c r="E1797" s="65">
        <f>VLOOKUP(B1797,'SKU List'!$A$6:$C$11,3,1)</f>
        <v>50.79</v>
      </c>
      <c r="F1797" s="140">
        <f t="shared" ref="F1797:F1860" si="28">(C1797-E1797)/E1797</f>
        <v>0.13412329112704752</v>
      </c>
    </row>
    <row r="1798" spans="1:6" x14ac:dyDescent="0.25">
      <c r="A1798" s="22">
        <v>43034</v>
      </c>
      <c r="B1798" s="21" t="s">
        <v>41</v>
      </c>
      <c r="C1798" s="5">
        <v>60.049561179192231</v>
      </c>
      <c r="D1798">
        <v>37</v>
      </c>
      <c r="E1798" s="65">
        <f>VLOOKUP(B1798,'SKU List'!$A$6:$C$11,3,1)</f>
        <v>50.79</v>
      </c>
      <c r="F1798" s="140">
        <f t="shared" si="28"/>
        <v>0.18231071429793724</v>
      </c>
    </row>
    <row r="1799" spans="1:6" ht="15" customHeight="1" x14ac:dyDescent="0.25">
      <c r="A1799" s="22">
        <v>43034</v>
      </c>
      <c r="B1799" s="21" t="s">
        <v>33</v>
      </c>
      <c r="C1799" s="5">
        <v>56.932998668870717</v>
      </c>
      <c r="D1799">
        <v>32</v>
      </c>
      <c r="E1799" s="65">
        <f>VLOOKUP(B1799,'SKU List'!$A$6:$C$11,3,1)</f>
        <v>45.710999999999999</v>
      </c>
      <c r="F1799" s="140">
        <f t="shared" si="28"/>
        <v>0.24549886611254881</v>
      </c>
    </row>
    <row r="1800" spans="1:6" ht="15" customHeight="1" x14ac:dyDescent="0.25">
      <c r="A1800" s="22">
        <v>43035</v>
      </c>
      <c r="B1800" s="21" t="s">
        <v>34</v>
      </c>
      <c r="C1800" s="5">
        <v>46.678836288846554</v>
      </c>
      <c r="D1800">
        <v>46</v>
      </c>
      <c r="E1800" s="65">
        <f>VLOOKUP(B1800,'SKU List'!$A$6:$C$11,3,1)</f>
        <v>40.632000000000005</v>
      </c>
      <c r="F1800" s="140">
        <f t="shared" si="28"/>
        <v>0.14881955820157877</v>
      </c>
    </row>
    <row r="1801" spans="1:6" ht="15" customHeight="1" x14ac:dyDescent="0.25">
      <c r="A1801" s="22">
        <v>43035</v>
      </c>
      <c r="B1801" s="21">
        <v>84325322</v>
      </c>
      <c r="C1801" s="5">
        <v>40.877156771065188</v>
      </c>
      <c r="D1801">
        <v>23</v>
      </c>
      <c r="E1801" s="65">
        <f>VLOOKUP(B1801,'SKU List'!$A$6:$C$11,3,1)</f>
        <v>35.552999999999997</v>
      </c>
      <c r="F1801" s="140">
        <f t="shared" si="28"/>
        <v>0.14975267265955591</v>
      </c>
    </row>
    <row r="1802" spans="1:6" ht="15" customHeight="1" x14ac:dyDescent="0.25">
      <c r="A1802" s="22">
        <v>43035</v>
      </c>
      <c r="B1802" s="21" t="s">
        <v>35</v>
      </c>
      <c r="C1802" s="5">
        <v>65.546079161077529</v>
      </c>
      <c r="D1802">
        <v>42</v>
      </c>
      <c r="E1802" s="65">
        <f>VLOOKUP(B1802,'SKU List'!$A$6:$C$11,3,1)</f>
        <v>50.79</v>
      </c>
      <c r="F1802" s="140">
        <f t="shared" si="28"/>
        <v>0.29053119041302483</v>
      </c>
    </row>
    <row r="1803" spans="1:6" ht="15" customHeight="1" x14ac:dyDescent="0.25">
      <c r="A1803" s="22">
        <v>43035</v>
      </c>
      <c r="B1803" s="21" t="s">
        <v>36</v>
      </c>
      <c r="C1803" s="5">
        <v>58.480701648594298</v>
      </c>
      <c r="D1803">
        <v>41</v>
      </c>
      <c r="E1803" s="65">
        <f>VLOOKUP(B1803,'SKU List'!$A$6:$C$11,3,1)</f>
        <v>50.79</v>
      </c>
      <c r="F1803" s="140">
        <f t="shared" si="28"/>
        <v>0.15142157213219726</v>
      </c>
    </row>
    <row r="1804" spans="1:6" x14ac:dyDescent="0.25">
      <c r="A1804" s="22">
        <v>43035</v>
      </c>
      <c r="B1804" s="21" t="s">
        <v>41</v>
      </c>
      <c r="C1804" s="5">
        <v>58.743089697059339</v>
      </c>
      <c r="D1804">
        <v>43</v>
      </c>
      <c r="E1804" s="65">
        <f>VLOOKUP(B1804,'SKU List'!$A$6:$C$11,3,1)</f>
        <v>50.79</v>
      </c>
      <c r="F1804" s="140">
        <f t="shared" si="28"/>
        <v>0.15658770815237921</v>
      </c>
    </row>
    <row r="1805" spans="1:6" ht="15" customHeight="1" x14ac:dyDescent="0.25">
      <c r="A1805" s="22">
        <v>43035</v>
      </c>
      <c r="B1805" s="21" t="s">
        <v>33</v>
      </c>
      <c r="C1805" s="5">
        <v>57.188171004834743</v>
      </c>
      <c r="D1805">
        <v>31</v>
      </c>
      <c r="E1805" s="65">
        <f>VLOOKUP(B1805,'SKU List'!$A$6:$C$11,3,1)</f>
        <v>45.710999999999999</v>
      </c>
      <c r="F1805" s="140">
        <f t="shared" si="28"/>
        <v>0.25108116218929238</v>
      </c>
    </row>
    <row r="1806" spans="1:6" ht="15" customHeight="1" x14ac:dyDescent="0.25">
      <c r="A1806" s="22">
        <v>43036</v>
      </c>
      <c r="B1806" s="21" t="s">
        <v>34</v>
      </c>
      <c r="C1806" s="5">
        <v>50.050151515764675</v>
      </c>
      <c r="D1806">
        <v>46</v>
      </c>
      <c r="E1806" s="65">
        <f>VLOOKUP(B1806,'SKU List'!$A$6:$C$11,3,1)</f>
        <v>40.632000000000005</v>
      </c>
      <c r="F1806" s="140">
        <f t="shared" si="28"/>
        <v>0.23179148247107376</v>
      </c>
    </row>
    <row r="1807" spans="1:6" ht="15" customHeight="1" x14ac:dyDescent="0.25">
      <c r="A1807" s="22">
        <v>43036</v>
      </c>
      <c r="B1807" s="21">
        <v>84325322</v>
      </c>
      <c r="C1807" s="5">
        <v>43.590528647884959</v>
      </c>
      <c r="D1807">
        <v>24</v>
      </c>
      <c r="E1807" s="65">
        <f>VLOOKUP(B1807,'SKU List'!$A$6:$C$11,3,1)</f>
        <v>35.552999999999997</v>
      </c>
      <c r="F1807" s="140">
        <f t="shared" si="28"/>
        <v>0.22607174212823003</v>
      </c>
    </row>
    <row r="1808" spans="1:6" ht="15" customHeight="1" x14ac:dyDescent="0.25">
      <c r="A1808" s="22">
        <v>43036</v>
      </c>
      <c r="B1808" s="21" t="s">
        <v>35</v>
      </c>
      <c r="C1808" s="5">
        <v>65.43382889374702</v>
      </c>
      <c r="D1808">
        <v>35</v>
      </c>
      <c r="E1808" s="65">
        <f>VLOOKUP(B1808,'SKU List'!$A$6:$C$11,3,1)</f>
        <v>50.79</v>
      </c>
      <c r="F1808" s="140">
        <f t="shared" si="28"/>
        <v>0.28832110442502501</v>
      </c>
    </row>
    <row r="1809" spans="1:6" ht="15" customHeight="1" x14ac:dyDescent="0.25">
      <c r="A1809" s="22">
        <v>43036</v>
      </c>
      <c r="B1809" s="21" t="s">
        <v>36</v>
      </c>
      <c r="C1809" s="5">
        <v>58.149591888428979</v>
      </c>
      <c r="D1809">
        <v>33</v>
      </c>
      <c r="E1809" s="65">
        <f>VLOOKUP(B1809,'SKU List'!$A$6:$C$11,3,1)</f>
        <v>50.79</v>
      </c>
      <c r="F1809" s="140">
        <f t="shared" si="28"/>
        <v>0.1449023801620197</v>
      </c>
    </row>
    <row r="1810" spans="1:6" x14ac:dyDescent="0.25">
      <c r="A1810" s="22">
        <v>43036</v>
      </c>
      <c r="B1810" s="21" t="s">
        <v>41</v>
      </c>
      <c r="C1810" s="5">
        <v>64.266884725215093</v>
      </c>
      <c r="D1810">
        <v>44</v>
      </c>
      <c r="E1810" s="65">
        <f>VLOOKUP(B1810,'SKU List'!$A$6:$C$11,3,1)</f>
        <v>50.79</v>
      </c>
      <c r="F1810" s="140">
        <f t="shared" si="28"/>
        <v>0.26534523971677682</v>
      </c>
    </row>
    <row r="1811" spans="1:6" ht="15" customHeight="1" x14ac:dyDescent="0.25">
      <c r="A1811" s="22">
        <v>43036</v>
      </c>
      <c r="B1811" s="21" t="s">
        <v>33</v>
      </c>
      <c r="C1811" s="5">
        <v>53.37776310645998</v>
      </c>
      <c r="D1811">
        <v>28</v>
      </c>
      <c r="E1811" s="65">
        <f>VLOOKUP(B1811,'SKU List'!$A$6:$C$11,3,1)</f>
        <v>45.710999999999999</v>
      </c>
      <c r="F1811" s="140">
        <f t="shared" si="28"/>
        <v>0.16772249800835645</v>
      </c>
    </row>
    <row r="1812" spans="1:6" ht="15" customHeight="1" x14ac:dyDescent="0.25">
      <c r="A1812" s="22">
        <v>43037</v>
      </c>
      <c r="B1812" s="21" t="s">
        <v>34</v>
      </c>
      <c r="C1812" s="5">
        <v>47.905705816412059</v>
      </c>
      <c r="D1812">
        <v>36</v>
      </c>
      <c r="E1812" s="65">
        <f>VLOOKUP(B1812,'SKU List'!$A$6:$C$11,3,1)</f>
        <v>40.632000000000005</v>
      </c>
      <c r="F1812" s="140">
        <f t="shared" si="28"/>
        <v>0.17901422072287984</v>
      </c>
    </row>
    <row r="1813" spans="1:6" ht="15" customHeight="1" x14ac:dyDescent="0.25">
      <c r="A1813" s="22">
        <v>43037</v>
      </c>
      <c r="B1813" s="21">
        <v>84325322</v>
      </c>
      <c r="C1813" s="5">
        <v>44.194502343324658</v>
      </c>
      <c r="D1813">
        <v>19</v>
      </c>
      <c r="E1813" s="65">
        <f>VLOOKUP(B1813,'SKU List'!$A$6:$C$11,3,1)</f>
        <v>35.552999999999997</v>
      </c>
      <c r="F1813" s="140">
        <f t="shared" si="28"/>
        <v>0.24305972332361997</v>
      </c>
    </row>
    <row r="1814" spans="1:6" ht="15" customHeight="1" x14ac:dyDescent="0.25">
      <c r="A1814" s="22">
        <v>43037</v>
      </c>
      <c r="B1814" s="21" t="s">
        <v>35</v>
      </c>
      <c r="C1814" s="5">
        <v>56.779308155474062</v>
      </c>
      <c r="D1814">
        <v>37</v>
      </c>
      <c r="E1814" s="65">
        <f>VLOOKUP(B1814,'SKU List'!$A$6:$C$11,3,1)</f>
        <v>50.79</v>
      </c>
      <c r="F1814" s="140">
        <f t="shared" si="28"/>
        <v>0.11792298002508493</v>
      </c>
    </row>
    <row r="1815" spans="1:6" ht="15" customHeight="1" x14ac:dyDescent="0.25">
      <c r="A1815" s="22">
        <v>43037</v>
      </c>
      <c r="B1815" s="21" t="s">
        <v>36</v>
      </c>
      <c r="C1815" s="5">
        <v>61.75648149979147</v>
      </c>
      <c r="D1815">
        <v>38</v>
      </c>
      <c r="E1815" s="65">
        <f>VLOOKUP(B1815,'SKU List'!$A$6:$C$11,3,1)</f>
        <v>50.79</v>
      </c>
      <c r="F1815" s="140">
        <f t="shared" si="28"/>
        <v>0.21591812364228136</v>
      </c>
    </row>
    <row r="1816" spans="1:6" x14ac:dyDescent="0.25">
      <c r="A1816" s="22">
        <v>43037</v>
      </c>
      <c r="B1816" s="21" t="s">
        <v>41</v>
      </c>
      <c r="C1816" s="5">
        <v>61.750051791343765</v>
      </c>
      <c r="D1816">
        <v>36</v>
      </c>
      <c r="E1816" s="65">
        <f>VLOOKUP(B1816,'SKU List'!$A$6:$C$11,3,1)</f>
        <v>50.79</v>
      </c>
      <c r="F1816" s="140">
        <f t="shared" si="28"/>
        <v>0.21579152965827458</v>
      </c>
    </row>
    <row r="1817" spans="1:6" ht="15" customHeight="1" x14ac:dyDescent="0.25">
      <c r="A1817" s="22">
        <v>43037</v>
      </c>
      <c r="B1817" s="21" t="s">
        <v>33</v>
      </c>
      <c r="C1817" s="5">
        <v>50.94622333905042</v>
      </c>
      <c r="D1817">
        <v>28</v>
      </c>
      <c r="E1817" s="65">
        <f>VLOOKUP(B1817,'SKU List'!$A$6:$C$11,3,1)</f>
        <v>45.710999999999999</v>
      </c>
      <c r="F1817" s="140">
        <f t="shared" si="28"/>
        <v>0.11452874229508042</v>
      </c>
    </row>
    <row r="1818" spans="1:6" ht="15" customHeight="1" x14ac:dyDescent="0.25">
      <c r="A1818" s="22">
        <v>43038</v>
      </c>
      <c r="B1818" s="21" t="s">
        <v>34</v>
      </c>
      <c r="C1818" s="5">
        <v>51.880644472206512</v>
      </c>
      <c r="D1818">
        <v>40</v>
      </c>
      <c r="E1818" s="65">
        <f>VLOOKUP(B1818,'SKU List'!$A$6:$C$11,3,1)</f>
        <v>40.632000000000005</v>
      </c>
      <c r="F1818" s="140">
        <f t="shared" si="28"/>
        <v>0.27684200807753756</v>
      </c>
    </row>
    <row r="1819" spans="1:6" ht="15" customHeight="1" x14ac:dyDescent="0.25">
      <c r="A1819" s="22">
        <v>43038</v>
      </c>
      <c r="B1819" s="21">
        <v>84325322</v>
      </c>
      <c r="C1819" s="5">
        <v>43.510939959123057</v>
      </c>
      <c r="D1819">
        <v>18</v>
      </c>
      <c r="E1819" s="65">
        <f>VLOOKUP(B1819,'SKU List'!$A$6:$C$11,3,1)</f>
        <v>35.552999999999997</v>
      </c>
      <c r="F1819" s="140">
        <f t="shared" si="28"/>
        <v>0.22383314935794618</v>
      </c>
    </row>
    <row r="1820" spans="1:6" ht="15" customHeight="1" x14ac:dyDescent="0.25">
      <c r="A1820" s="22">
        <v>43038</v>
      </c>
      <c r="B1820" s="21" t="s">
        <v>35</v>
      </c>
      <c r="C1820" s="5">
        <v>58.359864268738761</v>
      </c>
      <c r="D1820">
        <v>34</v>
      </c>
      <c r="E1820" s="65">
        <f>VLOOKUP(B1820,'SKU List'!$A$6:$C$11,3,1)</f>
        <v>50.79</v>
      </c>
      <c r="F1820" s="140">
        <f t="shared" si="28"/>
        <v>0.14904241521438791</v>
      </c>
    </row>
    <row r="1821" spans="1:6" ht="15" customHeight="1" x14ac:dyDescent="0.25">
      <c r="A1821" s="22">
        <v>43038</v>
      </c>
      <c r="B1821" s="21" t="s">
        <v>36</v>
      </c>
      <c r="C1821" s="5">
        <v>56.724530168453384</v>
      </c>
      <c r="D1821">
        <v>42</v>
      </c>
      <c r="E1821" s="65">
        <f>VLOOKUP(B1821,'SKU List'!$A$6:$C$11,3,1)</f>
        <v>50.79</v>
      </c>
      <c r="F1821" s="140">
        <f t="shared" si="28"/>
        <v>0.11684446088705228</v>
      </c>
    </row>
    <row r="1822" spans="1:6" x14ac:dyDescent="0.25">
      <c r="A1822" s="22">
        <v>43038</v>
      </c>
      <c r="B1822" s="21" t="s">
        <v>41</v>
      </c>
      <c r="C1822" s="5">
        <v>57.470441143325793</v>
      </c>
      <c r="D1822">
        <v>33</v>
      </c>
      <c r="E1822" s="65">
        <f>VLOOKUP(B1822,'SKU List'!$A$6:$C$11,3,1)</f>
        <v>50.79</v>
      </c>
      <c r="F1822" s="140">
        <f t="shared" si="28"/>
        <v>0.13153063877388843</v>
      </c>
    </row>
    <row r="1823" spans="1:6" ht="15" customHeight="1" x14ac:dyDescent="0.25">
      <c r="A1823" s="22">
        <v>43038</v>
      </c>
      <c r="B1823" s="21" t="s">
        <v>33</v>
      </c>
      <c r="C1823" s="5">
        <v>58.539426371782554</v>
      </c>
      <c r="D1823">
        <v>28</v>
      </c>
      <c r="E1823" s="65">
        <f>VLOOKUP(B1823,'SKU List'!$A$6:$C$11,3,1)</f>
        <v>45.710999999999999</v>
      </c>
      <c r="F1823" s="140">
        <f t="shared" si="28"/>
        <v>0.28064199802635154</v>
      </c>
    </row>
    <row r="1824" spans="1:6" ht="15" customHeight="1" x14ac:dyDescent="0.25">
      <c r="A1824" s="22">
        <v>43039</v>
      </c>
      <c r="B1824" s="21" t="s">
        <v>34</v>
      </c>
      <c r="C1824" s="5">
        <v>46.831275677423726</v>
      </c>
      <c r="D1824">
        <v>40</v>
      </c>
      <c r="E1824" s="65">
        <f>VLOOKUP(B1824,'SKU List'!$A$6:$C$11,3,1)</f>
        <v>40.632000000000005</v>
      </c>
      <c r="F1824" s="140">
        <f t="shared" si="28"/>
        <v>0.15257126593383835</v>
      </c>
    </row>
    <row r="1825" spans="1:6" ht="15" customHeight="1" x14ac:dyDescent="0.25">
      <c r="A1825" s="22">
        <v>43039</v>
      </c>
      <c r="B1825" s="21">
        <v>84325322</v>
      </c>
      <c r="C1825" s="5">
        <v>41.99272194237318</v>
      </c>
      <c r="D1825">
        <v>19</v>
      </c>
      <c r="E1825" s="65">
        <f>VLOOKUP(B1825,'SKU List'!$A$6:$C$11,3,1)</f>
        <v>35.552999999999997</v>
      </c>
      <c r="F1825" s="140">
        <f t="shared" si="28"/>
        <v>0.18113019836225305</v>
      </c>
    </row>
    <row r="1826" spans="1:6" ht="15" customHeight="1" x14ac:dyDescent="0.25">
      <c r="A1826" s="22">
        <v>43039</v>
      </c>
      <c r="B1826" s="21" t="s">
        <v>35</v>
      </c>
      <c r="C1826" s="5">
        <v>59.49963778441419</v>
      </c>
      <c r="D1826">
        <v>40</v>
      </c>
      <c r="E1826" s="65">
        <f>VLOOKUP(B1826,'SKU List'!$A$6:$C$11,3,1)</f>
        <v>50.79</v>
      </c>
      <c r="F1826" s="140">
        <f t="shared" si="28"/>
        <v>0.17148331924422508</v>
      </c>
    </row>
    <row r="1827" spans="1:6" ht="15" customHeight="1" x14ac:dyDescent="0.25">
      <c r="A1827" s="22">
        <v>43039</v>
      </c>
      <c r="B1827" s="21" t="s">
        <v>36</v>
      </c>
      <c r="C1827" s="5">
        <v>65.538963685225795</v>
      </c>
      <c r="D1827">
        <v>40</v>
      </c>
      <c r="E1827" s="65">
        <f>VLOOKUP(B1827,'SKU List'!$A$6:$C$11,3,1)</f>
        <v>50.79</v>
      </c>
      <c r="F1827" s="140">
        <f t="shared" si="28"/>
        <v>0.29039109441279376</v>
      </c>
    </row>
    <row r="1828" spans="1:6" x14ac:dyDescent="0.25">
      <c r="A1828" s="22">
        <v>43039</v>
      </c>
      <c r="B1828" s="21" t="s">
        <v>41</v>
      </c>
      <c r="C1828" s="5">
        <v>62.515508344851732</v>
      </c>
      <c r="D1828">
        <v>34</v>
      </c>
      <c r="E1828" s="65">
        <f>VLOOKUP(B1828,'SKU List'!$A$6:$C$11,3,1)</f>
        <v>50.79</v>
      </c>
      <c r="F1828" s="140">
        <f t="shared" si="28"/>
        <v>0.23086253878424359</v>
      </c>
    </row>
    <row r="1829" spans="1:6" ht="15" customHeight="1" x14ac:dyDescent="0.25">
      <c r="A1829" s="22">
        <v>43039</v>
      </c>
      <c r="B1829" s="21" t="s">
        <v>33</v>
      </c>
      <c r="C1829" s="5">
        <v>56.731577366263053</v>
      </c>
      <c r="D1829">
        <v>26</v>
      </c>
      <c r="E1829" s="65">
        <f>VLOOKUP(B1829,'SKU List'!$A$6:$C$11,3,1)</f>
        <v>45.710999999999999</v>
      </c>
      <c r="F1829" s="140">
        <f t="shared" si="28"/>
        <v>0.24109245840745236</v>
      </c>
    </row>
    <row r="1830" spans="1:6" ht="15" customHeight="1" x14ac:dyDescent="0.25">
      <c r="A1830" s="22">
        <v>43040</v>
      </c>
      <c r="B1830" s="21" t="s">
        <v>34</v>
      </c>
      <c r="C1830" s="5">
        <v>47.01518209352529</v>
      </c>
      <c r="D1830">
        <v>46</v>
      </c>
      <c r="E1830" s="65">
        <f>VLOOKUP(B1830,'SKU List'!$A$6:$C$11,3,1)</f>
        <v>40.632000000000005</v>
      </c>
      <c r="F1830" s="140">
        <f t="shared" si="28"/>
        <v>0.15709741320942322</v>
      </c>
    </row>
    <row r="1831" spans="1:6" ht="15" customHeight="1" x14ac:dyDescent="0.25">
      <c r="A1831" s="22">
        <v>43040</v>
      </c>
      <c r="B1831" s="21">
        <v>84325322</v>
      </c>
      <c r="C1831" s="5">
        <v>40.280538963010883</v>
      </c>
      <c r="D1831">
        <v>20</v>
      </c>
      <c r="E1831" s="65">
        <f>VLOOKUP(B1831,'SKU List'!$A$6:$C$11,3,1)</f>
        <v>35.552999999999997</v>
      </c>
      <c r="F1831" s="140">
        <f t="shared" si="28"/>
        <v>0.13297159066776043</v>
      </c>
    </row>
    <row r="1832" spans="1:6" ht="15" customHeight="1" x14ac:dyDescent="0.25">
      <c r="A1832" s="22">
        <v>43040</v>
      </c>
      <c r="B1832" s="21" t="s">
        <v>35</v>
      </c>
      <c r="C1832" s="5">
        <v>64.665268584060485</v>
      </c>
      <c r="D1832">
        <v>41</v>
      </c>
      <c r="E1832" s="65">
        <f>VLOOKUP(B1832,'SKU List'!$A$6:$C$11,3,1)</f>
        <v>50.79</v>
      </c>
      <c r="F1832" s="140">
        <f t="shared" si="28"/>
        <v>0.27318898570703848</v>
      </c>
    </row>
    <row r="1833" spans="1:6" ht="15" customHeight="1" x14ac:dyDescent="0.25">
      <c r="A1833" s="22">
        <v>43040</v>
      </c>
      <c r="B1833" s="21" t="s">
        <v>36</v>
      </c>
      <c r="C1833" s="5">
        <v>62.920027126399454</v>
      </c>
      <c r="D1833">
        <v>41</v>
      </c>
      <c r="E1833" s="65">
        <f>VLOOKUP(B1833,'SKU List'!$A$6:$C$11,3,1)</f>
        <v>50.79</v>
      </c>
      <c r="F1833" s="140">
        <f t="shared" si="28"/>
        <v>0.2388270747469867</v>
      </c>
    </row>
    <row r="1834" spans="1:6" x14ac:dyDescent="0.25">
      <c r="A1834" s="22">
        <v>43040</v>
      </c>
      <c r="B1834" s="21" t="s">
        <v>41</v>
      </c>
      <c r="C1834" s="5">
        <v>62.339156957845027</v>
      </c>
      <c r="D1834">
        <v>36</v>
      </c>
      <c r="E1834" s="65">
        <f>VLOOKUP(B1834,'SKU List'!$A$6:$C$11,3,1)</f>
        <v>50.79</v>
      </c>
      <c r="F1834" s="140">
        <f t="shared" si="28"/>
        <v>0.22739037129051051</v>
      </c>
    </row>
    <row r="1835" spans="1:6" ht="15" customHeight="1" x14ac:dyDescent="0.25">
      <c r="A1835" s="22">
        <v>43040</v>
      </c>
      <c r="B1835" s="21" t="s">
        <v>33</v>
      </c>
      <c r="C1835" s="5">
        <v>52.000946441472742</v>
      </c>
      <c r="D1835">
        <v>26</v>
      </c>
      <c r="E1835" s="65">
        <f>VLOOKUP(B1835,'SKU List'!$A$6:$C$11,3,1)</f>
        <v>45.710999999999999</v>
      </c>
      <c r="F1835" s="140">
        <f t="shared" si="28"/>
        <v>0.13760246858464578</v>
      </c>
    </row>
    <row r="1836" spans="1:6" ht="15" customHeight="1" x14ac:dyDescent="0.25">
      <c r="A1836" s="22">
        <v>43041</v>
      </c>
      <c r="B1836" s="21" t="s">
        <v>34</v>
      </c>
      <c r="C1836" s="5">
        <v>51.950469868831327</v>
      </c>
      <c r="D1836">
        <v>41</v>
      </c>
      <c r="E1836" s="65">
        <f>VLOOKUP(B1836,'SKU List'!$A$6:$C$11,3,1)</f>
        <v>40.632000000000005</v>
      </c>
      <c r="F1836" s="140">
        <f t="shared" si="28"/>
        <v>0.27856049096355878</v>
      </c>
    </row>
    <row r="1837" spans="1:6" ht="15" customHeight="1" x14ac:dyDescent="0.25">
      <c r="A1837" s="22">
        <v>43041</v>
      </c>
      <c r="B1837" s="21">
        <v>84325322</v>
      </c>
      <c r="C1837" s="5">
        <v>42.317738340525104</v>
      </c>
      <c r="D1837">
        <v>20</v>
      </c>
      <c r="E1837" s="65">
        <f>VLOOKUP(B1837,'SKU List'!$A$6:$C$11,3,1)</f>
        <v>35.552999999999997</v>
      </c>
      <c r="F1837" s="140">
        <f t="shared" si="28"/>
        <v>0.19027194162307279</v>
      </c>
    </row>
    <row r="1838" spans="1:6" ht="15" customHeight="1" x14ac:dyDescent="0.25">
      <c r="A1838" s="22">
        <v>43041</v>
      </c>
      <c r="B1838" s="21" t="s">
        <v>35</v>
      </c>
      <c r="C1838" s="5">
        <v>63.471104070876962</v>
      </c>
      <c r="D1838">
        <v>36</v>
      </c>
      <c r="E1838" s="65">
        <f>VLOOKUP(B1838,'SKU List'!$A$6:$C$11,3,1)</f>
        <v>50.79</v>
      </c>
      <c r="F1838" s="140">
        <f t="shared" si="28"/>
        <v>0.24967718194284236</v>
      </c>
    </row>
    <row r="1839" spans="1:6" ht="15" customHeight="1" x14ac:dyDescent="0.25">
      <c r="A1839" s="22">
        <v>43041</v>
      </c>
      <c r="B1839" s="21" t="s">
        <v>36</v>
      </c>
      <c r="C1839" s="5">
        <v>65.82799979647119</v>
      </c>
      <c r="D1839">
        <v>34</v>
      </c>
      <c r="E1839" s="65">
        <f>VLOOKUP(B1839,'SKU List'!$A$6:$C$11,3,1)</f>
        <v>50.79</v>
      </c>
      <c r="F1839" s="140">
        <f t="shared" si="28"/>
        <v>0.29608190187972416</v>
      </c>
    </row>
    <row r="1840" spans="1:6" x14ac:dyDescent="0.25">
      <c r="A1840" s="22">
        <v>43041</v>
      </c>
      <c r="B1840" s="21" t="s">
        <v>41</v>
      </c>
      <c r="C1840" s="5">
        <v>57.459350947971899</v>
      </c>
      <c r="D1840">
        <v>39</v>
      </c>
      <c r="E1840" s="65">
        <f>VLOOKUP(B1840,'SKU List'!$A$6:$C$11,3,1)</f>
        <v>50.79</v>
      </c>
      <c r="F1840" s="140">
        <f t="shared" si="28"/>
        <v>0.131312284858671</v>
      </c>
    </row>
    <row r="1841" spans="1:6" ht="15" customHeight="1" x14ac:dyDescent="0.25">
      <c r="A1841" s="22">
        <v>43041</v>
      </c>
      <c r="B1841" s="21" t="s">
        <v>33</v>
      </c>
      <c r="C1841" s="5">
        <v>53.424739268445954</v>
      </c>
      <c r="D1841">
        <v>24</v>
      </c>
      <c r="E1841" s="65">
        <f>VLOOKUP(B1841,'SKU List'!$A$6:$C$11,3,1)</f>
        <v>45.710999999999999</v>
      </c>
      <c r="F1841" s="140">
        <f t="shared" si="28"/>
        <v>0.16875017541611331</v>
      </c>
    </row>
    <row r="1842" spans="1:6" ht="15" customHeight="1" x14ac:dyDescent="0.25">
      <c r="A1842" s="22">
        <v>43042</v>
      </c>
      <c r="B1842" s="21" t="s">
        <v>34</v>
      </c>
      <c r="C1842" s="5">
        <v>49.148342466232968</v>
      </c>
      <c r="D1842">
        <v>40</v>
      </c>
      <c r="E1842" s="65">
        <f>VLOOKUP(B1842,'SKU List'!$A$6:$C$11,3,1)</f>
        <v>40.632000000000005</v>
      </c>
      <c r="F1842" s="140">
        <f t="shared" si="28"/>
        <v>0.209596930159307</v>
      </c>
    </row>
    <row r="1843" spans="1:6" ht="15" customHeight="1" x14ac:dyDescent="0.25">
      <c r="A1843" s="22">
        <v>43042</v>
      </c>
      <c r="B1843" s="21">
        <v>84325322</v>
      </c>
      <c r="C1843" s="5">
        <v>39.118557158205292</v>
      </c>
      <c r="D1843">
        <v>21</v>
      </c>
      <c r="E1843" s="65">
        <f>VLOOKUP(B1843,'SKU List'!$A$6:$C$11,3,1)</f>
        <v>35.552999999999997</v>
      </c>
      <c r="F1843" s="140">
        <f t="shared" si="28"/>
        <v>0.10028850331069937</v>
      </c>
    </row>
    <row r="1844" spans="1:6" ht="15" customHeight="1" x14ac:dyDescent="0.25">
      <c r="A1844" s="22">
        <v>43042</v>
      </c>
      <c r="B1844" s="21" t="s">
        <v>35</v>
      </c>
      <c r="C1844" s="5">
        <v>57.291356974149515</v>
      </c>
      <c r="D1844">
        <v>34</v>
      </c>
      <c r="E1844" s="65">
        <f>VLOOKUP(B1844,'SKU List'!$A$6:$C$11,3,1)</f>
        <v>50.79</v>
      </c>
      <c r="F1844" s="140">
        <f t="shared" si="28"/>
        <v>0.12800466576392039</v>
      </c>
    </row>
    <row r="1845" spans="1:6" ht="15" customHeight="1" x14ac:dyDescent="0.25">
      <c r="A1845" s="22">
        <v>43042</v>
      </c>
      <c r="B1845" s="21" t="s">
        <v>36</v>
      </c>
      <c r="C1845" s="5">
        <v>58.860076922502373</v>
      </c>
      <c r="D1845">
        <v>44</v>
      </c>
      <c r="E1845" s="65">
        <f>VLOOKUP(B1845,'SKU List'!$A$6:$C$11,3,1)</f>
        <v>50.79</v>
      </c>
      <c r="F1845" s="140">
        <f t="shared" si="28"/>
        <v>0.15889105970668191</v>
      </c>
    </row>
    <row r="1846" spans="1:6" x14ac:dyDescent="0.25">
      <c r="A1846" s="22">
        <v>43042</v>
      </c>
      <c r="B1846" s="21" t="s">
        <v>41</v>
      </c>
      <c r="C1846" s="5">
        <v>58.036924625784785</v>
      </c>
      <c r="D1846">
        <v>39</v>
      </c>
      <c r="E1846" s="65">
        <f>VLOOKUP(B1846,'SKU List'!$A$6:$C$11,3,1)</f>
        <v>50.79</v>
      </c>
      <c r="F1846" s="140">
        <f t="shared" si="28"/>
        <v>0.14268408398867466</v>
      </c>
    </row>
    <row r="1847" spans="1:6" ht="15" customHeight="1" x14ac:dyDescent="0.25">
      <c r="A1847" s="22">
        <v>43042</v>
      </c>
      <c r="B1847" s="21" t="s">
        <v>33</v>
      </c>
      <c r="C1847" s="5">
        <v>57.679562544784794</v>
      </c>
      <c r="D1847">
        <v>32</v>
      </c>
      <c r="E1847" s="65">
        <f>VLOOKUP(B1847,'SKU List'!$A$6:$C$11,3,1)</f>
        <v>45.710999999999999</v>
      </c>
      <c r="F1847" s="140">
        <f t="shared" si="28"/>
        <v>0.2618311247792609</v>
      </c>
    </row>
    <row r="1848" spans="1:6" ht="15" customHeight="1" x14ac:dyDescent="0.25">
      <c r="A1848" s="22">
        <v>43043</v>
      </c>
      <c r="B1848" s="21" t="s">
        <v>34</v>
      </c>
      <c r="C1848" s="5">
        <v>51.284371232542547</v>
      </c>
      <c r="D1848">
        <v>45</v>
      </c>
      <c r="E1848" s="65">
        <f>VLOOKUP(B1848,'SKU List'!$A$6:$C$11,3,1)</f>
        <v>40.632000000000005</v>
      </c>
      <c r="F1848" s="140">
        <f t="shared" si="28"/>
        <v>0.26216704155696352</v>
      </c>
    </row>
    <row r="1849" spans="1:6" ht="15" customHeight="1" x14ac:dyDescent="0.25">
      <c r="A1849" s="22">
        <v>43043</v>
      </c>
      <c r="B1849" s="21">
        <v>84325322</v>
      </c>
      <c r="C1849" s="5">
        <v>43.934004827165538</v>
      </c>
      <c r="D1849">
        <v>21</v>
      </c>
      <c r="E1849" s="65">
        <f>VLOOKUP(B1849,'SKU List'!$A$6:$C$11,3,1)</f>
        <v>35.552999999999997</v>
      </c>
      <c r="F1849" s="140">
        <f t="shared" si="28"/>
        <v>0.23573270405213459</v>
      </c>
    </row>
    <row r="1850" spans="1:6" ht="15" customHeight="1" x14ac:dyDescent="0.25">
      <c r="A1850" s="22">
        <v>43043</v>
      </c>
      <c r="B1850" s="21" t="s">
        <v>35</v>
      </c>
      <c r="C1850" s="5">
        <v>57.272224786599907</v>
      </c>
      <c r="D1850">
        <v>43</v>
      </c>
      <c r="E1850" s="65">
        <f>VLOOKUP(B1850,'SKU List'!$A$6:$C$11,3,1)</f>
        <v>50.79</v>
      </c>
      <c r="F1850" s="140">
        <f t="shared" si="28"/>
        <v>0.12762797374679874</v>
      </c>
    </row>
    <row r="1851" spans="1:6" ht="15" customHeight="1" x14ac:dyDescent="0.25">
      <c r="A1851" s="22">
        <v>43043</v>
      </c>
      <c r="B1851" s="21" t="s">
        <v>36</v>
      </c>
      <c r="C1851" s="5">
        <v>63.06574560051277</v>
      </c>
      <c r="D1851">
        <v>40</v>
      </c>
      <c r="E1851" s="65">
        <f>VLOOKUP(B1851,'SKU List'!$A$6:$C$11,3,1)</f>
        <v>50.79</v>
      </c>
      <c r="F1851" s="140">
        <f t="shared" si="28"/>
        <v>0.24169611341824712</v>
      </c>
    </row>
    <row r="1852" spans="1:6" x14ac:dyDescent="0.25">
      <c r="A1852" s="22">
        <v>43043</v>
      </c>
      <c r="B1852" s="21" t="s">
        <v>41</v>
      </c>
      <c r="C1852" s="5">
        <v>59.991674961024209</v>
      </c>
      <c r="D1852">
        <v>39</v>
      </c>
      <c r="E1852" s="65">
        <f>VLOOKUP(B1852,'SKU List'!$A$6:$C$11,3,1)</f>
        <v>50.79</v>
      </c>
      <c r="F1852" s="140">
        <f t="shared" si="28"/>
        <v>0.18117099746060661</v>
      </c>
    </row>
    <row r="1853" spans="1:6" ht="15" customHeight="1" x14ac:dyDescent="0.25">
      <c r="A1853" s="22">
        <v>43043</v>
      </c>
      <c r="B1853" s="21" t="s">
        <v>33</v>
      </c>
      <c r="C1853" s="5">
        <v>55.805017503691943</v>
      </c>
      <c r="D1853">
        <v>25</v>
      </c>
      <c r="E1853" s="65">
        <f>VLOOKUP(B1853,'SKU List'!$A$6:$C$11,3,1)</f>
        <v>45.710999999999999</v>
      </c>
      <c r="F1853" s="140">
        <f t="shared" si="28"/>
        <v>0.22082250451077301</v>
      </c>
    </row>
    <row r="1854" spans="1:6" ht="15" customHeight="1" x14ac:dyDescent="0.25">
      <c r="A1854" s="22">
        <v>43044</v>
      </c>
      <c r="B1854" s="21" t="s">
        <v>34</v>
      </c>
      <c r="C1854" s="5">
        <v>52.313451369781177</v>
      </c>
      <c r="D1854">
        <v>44</v>
      </c>
      <c r="E1854" s="65">
        <f>VLOOKUP(B1854,'SKU List'!$A$6:$C$11,3,1)</f>
        <v>40.632000000000005</v>
      </c>
      <c r="F1854" s="140">
        <f t="shared" si="28"/>
        <v>0.28749388092590006</v>
      </c>
    </row>
    <row r="1855" spans="1:6" ht="15" customHeight="1" x14ac:dyDescent="0.25">
      <c r="A1855" s="22">
        <v>43044</v>
      </c>
      <c r="B1855" s="21">
        <v>84325322</v>
      </c>
      <c r="C1855" s="5">
        <v>40.341494677731099</v>
      </c>
      <c r="D1855">
        <v>19</v>
      </c>
      <c r="E1855" s="65">
        <f>VLOOKUP(B1855,'SKU List'!$A$6:$C$11,3,1)</f>
        <v>35.552999999999997</v>
      </c>
      <c r="F1855" s="140">
        <f t="shared" si="28"/>
        <v>0.1346860933741485</v>
      </c>
    </row>
    <row r="1856" spans="1:6" ht="15" customHeight="1" x14ac:dyDescent="0.25">
      <c r="A1856" s="22">
        <v>43044</v>
      </c>
      <c r="B1856" s="21" t="s">
        <v>35</v>
      </c>
      <c r="C1856" s="5">
        <v>63.246690478074235</v>
      </c>
      <c r="D1856">
        <v>43</v>
      </c>
      <c r="E1856" s="65">
        <f>VLOOKUP(B1856,'SKU List'!$A$6:$C$11,3,1)</f>
        <v>50.79</v>
      </c>
      <c r="F1856" s="140">
        <f t="shared" si="28"/>
        <v>0.24525872175771288</v>
      </c>
    </row>
    <row r="1857" spans="1:6" ht="15" customHeight="1" x14ac:dyDescent="0.25">
      <c r="A1857" s="22">
        <v>43044</v>
      </c>
      <c r="B1857" s="21" t="s">
        <v>36</v>
      </c>
      <c r="C1857" s="5">
        <v>64.461059163076243</v>
      </c>
      <c r="D1857">
        <v>38</v>
      </c>
      <c r="E1857" s="65">
        <f>VLOOKUP(B1857,'SKU List'!$A$6:$C$11,3,1)</f>
        <v>50.79</v>
      </c>
      <c r="F1857" s="140">
        <f t="shared" si="28"/>
        <v>0.26916832374633282</v>
      </c>
    </row>
    <row r="1858" spans="1:6" x14ac:dyDescent="0.25">
      <c r="A1858" s="22">
        <v>43044</v>
      </c>
      <c r="B1858" s="21" t="s">
        <v>41</v>
      </c>
      <c r="C1858" s="5">
        <v>55.975274901189437</v>
      </c>
      <c r="D1858">
        <v>41</v>
      </c>
      <c r="E1858" s="65">
        <f>VLOOKUP(B1858,'SKU List'!$A$6:$C$11,3,1)</f>
        <v>50.79</v>
      </c>
      <c r="F1858" s="140">
        <f t="shared" si="28"/>
        <v>0.10209243751111316</v>
      </c>
    </row>
    <row r="1859" spans="1:6" ht="15" customHeight="1" x14ac:dyDescent="0.25">
      <c r="A1859" s="22">
        <v>43044</v>
      </c>
      <c r="B1859" s="21" t="s">
        <v>33</v>
      </c>
      <c r="C1859" s="5">
        <v>53.339182630171493</v>
      </c>
      <c r="D1859">
        <v>27</v>
      </c>
      <c r="E1859" s="65">
        <f>VLOOKUP(B1859,'SKU List'!$A$6:$C$11,3,1)</f>
        <v>45.710999999999999</v>
      </c>
      <c r="F1859" s="140">
        <f t="shared" si="28"/>
        <v>0.16687848942642897</v>
      </c>
    </row>
    <row r="1860" spans="1:6" ht="15" customHeight="1" x14ac:dyDescent="0.25">
      <c r="A1860" s="22">
        <v>43045</v>
      </c>
      <c r="B1860" s="21" t="s">
        <v>34</v>
      </c>
      <c r="C1860" s="5">
        <v>51.680530843386883</v>
      </c>
      <c r="D1860">
        <v>46</v>
      </c>
      <c r="E1860" s="65">
        <f>VLOOKUP(B1860,'SKU List'!$A$6:$C$11,3,1)</f>
        <v>40.632000000000005</v>
      </c>
      <c r="F1860" s="140">
        <f t="shared" si="28"/>
        <v>0.27191698275710957</v>
      </c>
    </row>
    <row r="1861" spans="1:6" ht="15" customHeight="1" x14ac:dyDescent="0.25">
      <c r="A1861" s="22">
        <v>43045</v>
      </c>
      <c r="B1861" s="21">
        <v>84325322</v>
      </c>
      <c r="C1861" s="5">
        <v>42.010608184024058</v>
      </c>
      <c r="D1861">
        <v>22</v>
      </c>
      <c r="E1861" s="65">
        <f>VLOOKUP(B1861,'SKU List'!$A$6:$C$11,3,1)</f>
        <v>35.552999999999997</v>
      </c>
      <c r="F1861" s="140">
        <f t="shared" ref="F1861:F1924" si="29">(C1861-E1861)/E1861</f>
        <v>0.18163328506804097</v>
      </c>
    </row>
    <row r="1862" spans="1:6" ht="15" customHeight="1" x14ac:dyDescent="0.25">
      <c r="A1862" s="22">
        <v>43045</v>
      </c>
      <c r="B1862" s="21" t="s">
        <v>35</v>
      </c>
      <c r="C1862" s="5">
        <v>64.09420950386675</v>
      </c>
      <c r="D1862">
        <v>34</v>
      </c>
      <c r="E1862" s="65">
        <f>VLOOKUP(B1862,'SKU List'!$A$6:$C$11,3,1)</f>
        <v>50.79</v>
      </c>
      <c r="F1862" s="140">
        <f t="shared" si="29"/>
        <v>0.26194545193673463</v>
      </c>
    </row>
    <row r="1863" spans="1:6" ht="15" customHeight="1" x14ac:dyDescent="0.25">
      <c r="A1863" s="22">
        <v>43045</v>
      </c>
      <c r="B1863" s="21" t="s">
        <v>36</v>
      </c>
      <c r="C1863" s="5">
        <v>57.326644318670915</v>
      </c>
      <c r="D1863">
        <v>42</v>
      </c>
      <c r="E1863" s="65">
        <f>VLOOKUP(B1863,'SKU List'!$A$6:$C$11,3,1)</f>
        <v>50.79</v>
      </c>
      <c r="F1863" s="140">
        <f t="shared" si="29"/>
        <v>0.12869943529574554</v>
      </c>
    </row>
    <row r="1864" spans="1:6" x14ac:dyDescent="0.25">
      <c r="A1864" s="22">
        <v>43045</v>
      </c>
      <c r="B1864" s="21" t="s">
        <v>41</v>
      </c>
      <c r="C1864" s="5">
        <v>61.799119441553707</v>
      </c>
      <c r="D1864">
        <v>41</v>
      </c>
      <c r="E1864" s="65">
        <f>VLOOKUP(B1864,'SKU List'!$A$6:$C$11,3,1)</f>
        <v>50.79</v>
      </c>
      <c r="F1864" s="140">
        <f t="shared" si="29"/>
        <v>0.21675761845941538</v>
      </c>
    </row>
    <row r="1865" spans="1:6" ht="15" customHeight="1" x14ac:dyDescent="0.25">
      <c r="A1865" s="22">
        <v>43045</v>
      </c>
      <c r="B1865" s="21" t="s">
        <v>33</v>
      </c>
      <c r="C1865" s="5">
        <v>58.845039226938646</v>
      </c>
      <c r="D1865">
        <v>24</v>
      </c>
      <c r="E1865" s="65">
        <f>VLOOKUP(B1865,'SKU List'!$A$6:$C$11,3,1)</f>
        <v>45.710999999999999</v>
      </c>
      <c r="F1865" s="140">
        <f t="shared" si="29"/>
        <v>0.28732775977201652</v>
      </c>
    </row>
    <row r="1866" spans="1:6" ht="15" customHeight="1" x14ac:dyDescent="0.25">
      <c r="A1866" s="22">
        <v>43046</v>
      </c>
      <c r="B1866" s="21" t="s">
        <v>34</v>
      </c>
      <c r="C1866" s="5">
        <v>50.329611191283256</v>
      </c>
      <c r="D1866">
        <v>45</v>
      </c>
      <c r="E1866" s="65">
        <f>VLOOKUP(B1866,'SKU List'!$A$6:$C$11,3,1)</f>
        <v>40.632000000000005</v>
      </c>
      <c r="F1866" s="140">
        <f t="shared" si="29"/>
        <v>0.23866930476676634</v>
      </c>
    </row>
    <row r="1867" spans="1:6" ht="15" customHeight="1" x14ac:dyDescent="0.25">
      <c r="A1867" s="22">
        <v>43046</v>
      </c>
      <c r="B1867" s="21">
        <v>84325322</v>
      </c>
      <c r="C1867" s="5">
        <v>43.084683085359693</v>
      </c>
      <c r="D1867">
        <v>19</v>
      </c>
      <c r="E1867" s="65">
        <f>VLOOKUP(B1867,'SKU List'!$A$6:$C$11,3,1)</f>
        <v>35.552999999999997</v>
      </c>
      <c r="F1867" s="140">
        <f t="shared" si="29"/>
        <v>0.2118438130498044</v>
      </c>
    </row>
    <row r="1868" spans="1:6" ht="15" customHeight="1" x14ac:dyDescent="0.25">
      <c r="A1868" s="22">
        <v>43046</v>
      </c>
      <c r="B1868" s="21" t="s">
        <v>35</v>
      </c>
      <c r="C1868" s="5">
        <v>61.442613362458033</v>
      </c>
      <c r="D1868">
        <v>34</v>
      </c>
      <c r="E1868" s="65">
        <f>VLOOKUP(B1868,'SKU List'!$A$6:$C$11,3,1)</f>
        <v>50.79</v>
      </c>
      <c r="F1868" s="140">
        <f t="shared" si="29"/>
        <v>0.20973840052092999</v>
      </c>
    </row>
    <row r="1869" spans="1:6" ht="15" customHeight="1" x14ac:dyDescent="0.25">
      <c r="A1869" s="22">
        <v>43046</v>
      </c>
      <c r="B1869" s="21" t="s">
        <v>36</v>
      </c>
      <c r="C1869" s="5">
        <v>57.197479438386239</v>
      </c>
      <c r="D1869">
        <v>40</v>
      </c>
      <c r="E1869" s="65">
        <f>VLOOKUP(B1869,'SKU List'!$A$6:$C$11,3,1)</f>
        <v>50.79</v>
      </c>
      <c r="F1869" s="140">
        <f t="shared" si="29"/>
        <v>0.12615631892865209</v>
      </c>
    </row>
    <row r="1870" spans="1:6" x14ac:dyDescent="0.25">
      <c r="A1870" s="22">
        <v>43046</v>
      </c>
      <c r="B1870" s="21" t="s">
        <v>41</v>
      </c>
      <c r="C1870" s="5">
        <v>60.168896190883082</v>
      </c>
      <c r="D1870">
        <v>38</v>
      </c>
      <c r="E1870" s="65">
        <f>VLOOKUP(B1870,'SKU List'!$A$6:$C$11,3,1)</f>
        <v>50.79</v>
      </c>
      <c r="F1870" s="140">
        <f t="shared" si="29"/>
        <v>0.18466029121644187</v>
      </c>
    </row>
    <row r="1871" spans="1:6" ht="15" customHeight="1" x14ac:dyDescent="0.25">
      <c r="A1871" s="22">
        <v>43046</v>
      </c>
      <c r="B1871" s="21" t="s">
        <v>33</v>
      </c>
      <c r="C1871" s="5">
        <v>57.393253384783876</v>
      </c>
      <c r="D1871">
        <v>29</v>
      </c>
      <c r="E1871" s="65">
        <f>VLOOKUP(B1871,'SKU List'!$A$6:$C$11,3,1)</f>
        <v>45.710999999999999</v>
      </c>
      <c r="F1871" s="140">
        <f t="shared" si="29"/>
        <v>0.25556766171783329</v>
      </c>
    </row>
    <row r="1872" spans="1:6" ht="15" customHeight="1" x14ac:dyDescent="0.25">
      <c r="A1872" s="22">
        <v>43047</v>
      </c>
      <c r="B1872" s="21" t="s">
        <v>34</v>
      </c>
      <c r="C1872" s="5">
        <v>45.211983749969065</v>
      </c>
      <c r="D1872">
        <v>39</v>
      </c>
      <c r="E1872" s="65">
        <f>VLOOKUP(B1872,'SKU List'!$A$6:$C$11,3,1)</f>
        <v>40.632000000000005</v>
      </c>
      <c r="F1872" s="140">
        <f t="shared" si="29"/>
        <v>0.11271863924909084</v>
      </c>
    </row>
    <row r="1873" spans="1:6" ht="15" customHeight="1" x14ac:dyDescent="0.25">
      <c r="A1873" s="22">
        <v>43047</v>
      </c>
      <c r="B1873" s="21">
        <v>84325322</v>
      </c>
      <c r="C1873" s="5">
        <v>39.940916175836328</v>
      </c>
      <c r="D1873">
        <v>24</v>
      </c>
      <c r="E1873" s="65">
        <f>VLOOKUP(B1873,'SKU List'!$A$6:$C$11,3,1)</f>
        <v>35.552999999999997</v>
      </c>
      <c r="F1873" s="140">
        <f t="shared" si="29"/>
        <v>0.12341901318696963</v>
      </c>
    </row>
    <row r="1874" spans="1:6" ht="15" customHeight="1" x14ac:dyDescent="0.25">
      <c r="A1874" s="22">
        <v>43047</v>
      </c>
      <c r="B1874" s="21" t="s">
        <v>35</v>
      </c>
      <c r="C1874" s="5">
        <v>57.778337108863909</v>
      </c>
      <c r="D1874">
        <v>34</v>
      </c>
      <c r="E1874" s="65">
        <f>VLOOKUP(B1874,'SKU List'!$A$6:$C$11,3,1)</f>
        <v>50.79</v>
      </c>
      <c r="F1874" s="140">
        <f t="shared" si="29"/>
        <v>0.13759277631155561</v>
      </c>
    </row>
    <row r="1875" spans="1:6" ht="15" customHeight="1" x14ac:dyDescent="0.25">
      <c r="A1875" s="22">
        <v>43047</v>
      </c>
      <c r="B1875" s="21" t="s">
        <v>36</v>
      </c>
      <c r="C1875" s="5">
        <v>59.041776681883057</v>
      </c>
      <c r="D1875">
        <v>36</v>
      </c>
      <c r="E1875" s="65">
        <f>VLOOKUP(B1875,'SKU List'!$A$6:$C$11,3,1)</f>
        <v>50.79</v>
      </c>
      <c r="F1875" s="140">
        <f t="shared" si="29"/>
        <v>0.16246853085022755</v>
      </c>
    </row>
    <row r="1876" spans="1:6" x14ac:dyDescent="0.25">
      <c r="A1876" s="22">
        <v>43047</v>
      </c>
      <c r="B1876" s="21" t="s">
        <v>41</v>
      </c>
      <c r="C1876" s="5">
        <v>65.667301170437412</v>
      </c>
      <c r="D1876">
        <v>34</v>
      </c>
      <c r="E1876" s="65">
        <f>VLOOKUP(B1876,'SKU List'!$A$6:$C$11,3,1)</f>
        <v>50.79</v>
      </c>
      <c r="F1876" s="140">
        <f t="shared" si="29"/>
        <v>0.29291792026850588</v>
      </c>
    </row>
    <row r="1877" spans="1:6" ht="15" customHeight="1" x14ac:dyDescent="0.25">
      <c r="A1877" s="22">
        <v>43047</v>
      </c>
      <c r="B1877" s="21" t="s">
        <v>33</v>
      </c>
      <c r="C1877" s="5">
        <v>55.16950819414734</v>
      </c>
      <c r="D1877">
        <v>30</v>
      </c>
      <c r="E1877" s="65">
        <f>VLOOKUP(B1877,'SKU List'!$A$6:$C$11,3,1)</f>
        <v>45.710999999999999</v>
      </c>
      <c r="F1877" s="140">
        <f t="shared" si="29"/>
        <v>0.20691973910322115</v>
      </c>
    </row>
    <row r="1878" spans="1:6" ht="15" customHeight="1" x14ac:dyDescent="0.25">
      <c r="A1878" s="22">
        <v>43048</v>
      </c>
      <c r="B1878" s="21" t="s">
        <v>34</v>
      </c>
      <c r="C1878" s="5">
        <v>46.870132104647389</v>
      </c>
      <c r="D1878">
        <v>45</v>
      </c>
      <c r="E1878" s="65">
        <f>VLOOKUP(B1878,'SKU List'!$A$6:$C$11,3,1)</f>
        <v>40.632000000000005</v>
      </c>
      <c r="F1878" s="140">
        <f t="shared" si="29"/>
        <v>0.15352756705668891</v>
      </c>
    </row>
    <row r="1879" spans="1:6" ht="15" customHeight="1" x14ac:dyDescent="0.25">
      <c r="A1879" s="22">
        <v>43048</v>
      </c>
      <c r="B1879" s="21">
        <v>84325322</v>
      </c>
      <c r="C1879" s="5">
        <v>42.731728909647103</v>
      </c>
      <c r="D1879">
        <v>20</v>
      </c>
      <c r="E1879" s="65">
        <f>VLOOKUP(B1879,'SKU List'!$A$6:$C$11,3,1)</f>
        <v>35.552999999999997</v>
      </c>
      <c r="F1879" s="140">
        <f t="shared" si="29"/>
        <v>0.20191626331525064</v>
      </c>
    </row>
    <row r="1880" spans="1:6" ht="15" customHeight="1" x14ac:dyDescent="0.25">
      <c r="A1880" s="22">
        <v>43048</v>
      </c>
      <c r="B1880" s="21" t="s">
        <v>35</v>
      </c>
      <c r="C1880" s="5">
        <v>59.62832369619511</v>
      </c>
      <c r="D1880">
        <v>37</v>
      </c>
      <c r="E1880" s="65">
        <f>VLOOKUP(B1880,'SKU List'!$A$6:$C$11,3,1)</f>
        <v>50.79</v>
      </c>
      <c r="F1880" s="140">
        <f t="shared" si="29"/>
        <v>0.17401700524109295</v>
      </c>
    </row>
    <row r="1881" spans="1:6" ht="15" customHeight="1" x14ac:dyDescent="0.25">
      <c r="A1881" s="22">
        <v>43048</v>
      </c>
      <c r="B1881" s="21" t="s">
        <v>36</v>
      </c>
      <c r="C1881" s="5">
        <v>65.571492500926297</v>
      </c>
      <c r="D1881">
        <v>44</v>
      </c>
      <c r="E1881" s="65">
        <f>VLOOKUP(B1881,'SKU List'!$A$6:$C$11,3,1)</f>
        <v>50.79</v>
      </c>
      <c r="F1881" s="140">
        <f t="shared" si="29"/>
        <v>0.29103155150475091</v>
      </c>
    </row>
    <row r="1882" spans="1:6" x14ac:dyDescent="0.25">
      <c r="A1882" s="22">
        <v>43048</v>
      </c>
      <c r="B1882" s="21" t="s">
        <v>41</v>
      </c>
      <c r="C1882" s="5">
        <v>58.566017522739862</v>
      </c>
      <c r="D1882">
        <v>36</v>
      </c>
      <c r="E1882" s="65">
        <f>VLOOKUP(B1882,'SKU List'!$A$6:$C$11,3,1)</f>
        <v>50.79</v>
      </c>
      <c r="F1882" s="140">
        <f t="shared" si="29"/>
        <v>0.15310134913841039</v>
      </c>
    </row>
    <row r="1883" spans="1:6" ht="15" customHeight="1" x14ac:dyDescent="0.25">
      <c r="A1883" s="22">
        <v>43048</v>
      </c>
      <c r="B1883" s="21" t="s">
        <v>33</v>
      </c>
      <c r="C1883" s="5">
        <v>51.024977200089161</v>
      </c>
      <c r="D1883">
        <v>26</v>
      </c>
      <c r="E1883" s="65">
        <f>VLOOKUP(B1883,'SKU List'!$A$6:$C$11,3,1)</f>
        <v>45.710999999999999</v>
      </c>
      <c r="F1883" s="140">
        <f t="shared" si="29"/>
        <v>0.11625160683619179</v>
      </c>
    </row>
    <row r="1884" spans="1:6" ht="15" customHeight="1" x14ac:dyDescent="0.25">
      <c r="A1884" s="22">
        <v>43049</v>
      </c>
      <c r="B1884" s="21" t="s">
        <v>34</v>
      </c>
      <c r="C1884" s="5">
        <v>45.170950356478308</v>
      </c>
      <c r="D1884">
        <v>37</v>
      </c>
      <c r="E1884" s="65">
        <f>VLOOKUP(B1884,'SKU List'!$A$6:$C$11,3,1)</f>
        <v>40.632000000000005</v>
      </c>
      <c r="F1884" s="140">
        <f t="shared" si="29"/>
        <v>0.11170876049611887</v>
      </c>
    </row>
    <row r="1885" spans="1:6" ht="15" customHeight="1" x14ac:dyDescent="0.25">
      <c r="A1885" s="22">
        <v>43049</v>
      </c>
      <c r="B1885" s="21">
        <v>84325322</v>
      </c>
      <c r="C1885" s="5">
        <v>41.900575580809509</v>
      </c>
      <c r="D1885">
        <v>22</v>
      </c>
      <c r="E1885" s="65">
        <f>VLOOKUP(B1885,'SKU List'!$A$6:$C$11,3,1)</f>
        <v>35.552999999999997</v>
      </c>
      <c r="F1885" s="140">
        <f t="shared" si="29"/>
        <v>0.17853839565745541</v>
      </c>
    </row>
    <row r="1886" spans="1:6" ht="15" customHeight="1" x14ac:dyDescent="0.25">
      <c r="A1886" s="22">
        <v>43049</v>
      </c>
      <c r="B1886" s="21" t="s">
        <v>35</v>
      </c>
      <c r="C1886" s="5">
        <v>63.619759712328424</v>
      </c>
      <c r="D1886">
        <v>44</v>
      </c>
      <c r="E1886" s="65">
        <f>VLOOKUP(B1886,'SKU List'!$A$6:$C$11,3,1)</f>
        <v>50.79</v>
      </c>
      <c r="F1886" s="140">
        <f t="shared" si="29"/>
        <v>0.25260405025257776</v>
      </c>
    </row>
    <row r="1887" spans="1:6" ht="15" customHeight="1" x14ac:dyDescent="0.25">
      <c r="A1887" s="22">
        <v>43049</v>
      </c>
      <c r="B1887" s="21" t="s">
        <v>36</v>
      </c>
      <c r="C1887" s="5">
        <v>65.673478158527018</v>
      </c>
      <c r="D1887">
        <v>39</v>
      </c>
      <c r="E1887" s="65">
        <f>VLOOKUP(B1887,'SKU List'!$A$6:$C$11,3,1)</f>
        <v>50.79</v>
      </c>
      <c r="F1887" s="140">
        <f t="shared" si="29"/>
        <v>0.29303953846282771</v>
      </c>
    </row>
    <row r="1888" spans="1:6" x14ac:dyDescent="0.25">
      <c r="A1888" s="22">
        <v>43049</v>
      </c>
      <c r="B1888" s="21" t="s">
        <v>41</v>
      </c>
      <c r="C1888" s="5">
        <v>60.750314092082256</v>
      </c>
      <c r="D1888">
        <v>36</v>
      </c>
      <c r="E1888" s="65">
        <f>VLOOKUP(B1888,'SKU List'!$A$6:$C$11,3,1)</f>
        <v>50.79</v>
      </c>
      <c r="F1888" s="140">
        <f t="shared" si="29"/>
        <v>0.19610777893448034</v>
      </c>
    </row>
    <row r="1889" spans="1:6" ht="15" customHeight="1" x14ac:dyDescent="0.25">
      <c r="A1889" s="22">
        <v>43049</v>
      </c>
      <c r="B1889" s="21" t="s">
        <v>33</v>
      </c>
      <c r="C1889" s="5">
        <v>57.15327125962888</v>
      </c>
      <c r="D1889">
        <v>32</v>
      </c>
      <c r="E1889" s="65">
        <f>VLOOKUP(B1889,'SKU List'!$A$6:$C$11,3,1)</f>
        <v>45.710999999999999</v>
      </c>
      <c r="F1889" s="140">
        <f t="shared" si="29"/>
        <v>0.25031767538730026</v>
      </c>
    </row>
    <row r="1890" spans="1:6" ht="15" customHeight="1" x14ac:dyDescent="0.25">
      <c r="A1890" s="22">
        <v>43050</v>
      </c>
      <c r="B1890" s="21" t="s">
        <v>34</v>
      </c>
      <c r="C1890" s="5">
        <v>50.980384450551796</v>
      </c>
      <c r="D1890">
        <v>38</v>
      </c>
      <c r="E1890" s="65">
        <f>VLOOKUP(B1890,'SKU List'!$A$6:$C$11,3,1)</f>
        <v>40.632000000000005</v>
      </c>
      <c r="F1890" s="140">
        <f t="shared" si="29"/>
        <v>0.25468557911379675</v>
      </c>
    </row>
    <row r="1891" spans="1:6" ht="15" customHeight="1" x14ac:dyDescent="0.25">
      <c r="A1891" s="22">
        <v>43050</v>
      </c>
      <c r="B1891" s="21">
        <v>84325322</v>
      </c>
      <c r="C1891" s="5">
        <v>45.746759723700279</v>
      </c>
      <c r="D1891">
        <v>22</v>
      </c>
      <c r="E1891" s="65">
        <f>VLOOKUP(B1891,'SKU List'!$A$6:$C$11,3,1)</f>
        <v>35.552999999999997</v>
      </c>
      <c r="F1891" s="140">
        <f t="shared" si="29"/>
        <v>0.28672010023627492</v>
      </c>
    </row>
    <row r="1892" spans="1:6" ht="15" customHeight="1" x14ac:dyDescent="0.25">
      <c r="A1892" s="22">
        <v>43050</v>
      </c>
      <c r="B1892" s="21" t="s">
        <v>35</v>
      </c>
      <c r="C1892" s="5">
        <v>56.856213857716625</v>
      </c>
      <c r="D1892">
        <v>44</v>
      </c>
      <c r="E1892" s="65">
        <f>VLOOKUP(B1892,'SKU List'!$A$6:$C$11,3,1)</f>
        <v>50.79</v>
      </c>
      <c r="F1892" s="140">
        <f t="shared" si="29"/>
        <v>0.11943716987038051</v>
      </c>
    </row>
    <row r="1893" spans="1:6" ht="15" customHeight="1" x14ac:dyDescent="0.25">
      <c r="A1893" s="22">
        <v>43050</v>
      </c>
      <c r="B1893" s="21" t="s">
        <v>36</v>
      </c>
      <c r="C1893" s="5">
        <v>62.438807764577732</v>
      </c>
      <c r="D1893">
        <v>33</v>
      </c>
      <c r="E1893" s="65">
        <f>VLOOKUP(B1893,'SKU List'!$A$6:$C$11,3,1)</f>
        <v>50.79</v>
      </c>
      <c r="F1893" s="140">
        <f t="shared" si="29"/>
        <v>0.22935238756798057</v>
      </c>
    </row>
    <row r="1894" spans="1:6" x14ac:dyDescent="0.25">
      <c r="A1894" s="22">
        <v>43050</v>
      </c>
      <c r="B1894" s="21" t="s">
        <v>41</v>
      </c>
      <c r="C1894" s="5">
        <v>59.5582769568774</v>
      </c>
      <c r="D1894">
        <v>43</v>
      </c>
      <c r="E1894" s="65">
        <f>VLOOKUP(B1894,'SKU List'!$A$6:$C$11,3,1)</f>
        <v>50.79</v>
      </c>
      <c r="F1894" s="140">
        <f t="shared" si="29"/>
        <v>0.17263786093477851</v>
      </c>
    </row>
    <row r="1895" spans="1:6" ht="15" customHeight="1" x14ac:dyDescent="0.25">
      <c r="A1895" s="22">
        <v>43050</v>
      </c>
      <c r="B1895" s="21" t="s">
        <v>33</v>
      </c>
      <c r="C1895" s="5">
        <v>56.365628662934029</v>
      </c>
      <c r="D1895">
        <v>31</v>
      </c>
      <c r="E1895" s="65">
        <f>VLOOKUP(B1895,'SKU List'!$A$6:$C$11,3,1)</f>
        <v>45.710999999999999</v>
      </c>
      <c r="F1895" s="140">
        <f t="shared" si="29"/>
        <v>0.23308675511220561</v>
      </c>
    </row>
    <row r="1896" spans="1:6" ht="15" customHeight="1" x14ac:dyDescent="0.25">
      <c r="A1896" s="22">
        <v>43051</v>
      </c>
      <c r="B1896" s="21" t="s">
        <v>34</v>
      </c>
      <c r="C1896" s="5">
        <v>46.220042501411463</v>
      </c>
      <c r="D1896">
        <v>39</v>
      </c>
      <c r="E1896" s="65">
        <f>VLOOKUP(B1896,'SKU List'!$A$6:$C$11,3,1)</f>
        <v>40.632000000000005</v>
      </c>
      <c r="F1896" s="140">
        <f t="shared" si="29"/>
        <v>0.13752811826667299</v>
      </c>
    </row>
    <row r="1897" spans="1:6" ht="15" customHeight="1" x14ac:dyDescent="0.25">
      <c r="A1897" s="22">
        <v>43051</v>
      </c>
      <c r="B1897" s="21">
        <v>84325322</v>
      </c>
      <c r="C1897" s="5">
        <v>39.428600383252778</v>
      </c>
      <c r="D1897">
        <v>23</v>
      </c>
      <c r="E1897" s="65">
        <f>VLOOKUP(B1897,'SKU List'!$A$6:$C$11,3,1)</f>
        <v>35.552999999999997</v>
      </c>
      <c r="F1897" s="140">
        <f t="shared" si="29"/>
        <v>0.10900909580774566</v>
      </c>
    </row>
    <row r="1898" spans="1:6" ht="15" customHeight="1" x14ac:dyDescent="0.25">
      <c r="A1898" s="22">
        <v>43051</v>
      </c>
      <c r="B1898" s="21" t="s">
        <v>35</v>
      </c>
      <c r="C1898" s="5">
        <v>56.731099515398292</v>
      </c>
      <c r="D1898">
        <v>35</v>
      </c>
      <c r="E1898" s="65">
        <f>VLOOKUP(B1898,'SKU List'!$A$6:$C$11,3,1)</f>
        <v>50.79</v>
      </c>
      <c r="F1898" s="140">
        <f t="shared" si="29"/>
        <v>0.11697380420158088</v>
      </c>
    </row>
    <row r="1899" spans="1:6" ht="15" customHeight="1" x14ac:dyDescent="0.25">
      <c r="A1899" s="22">
        <v>43051</v>
      </c>
      <c r="B1899" s="21" t="s">
        <v>36</v>
      </c>
      <c r="C1899" s="5">
        <v>61.50130405033476</v>
      </c>
      <c r="D1899">
        <v>43</v>
      </c>
      <c r="E1899" s="65">
        <f>VLOOKUP(B1899,'SKU List'!$A$6:$C$11,3,1)</f>
        <v>50.79</v>
      </c>
      <c r="F1899" s="140">
        <f t="shared" si="29"/>
        <v>0.21089395649408862</v>
      </c>
    </row>
    <row r="1900" spans="1:6" x14ac:dyDescent="0.25">
      <c r="A1900" s="22">
        <v>43051</v>
      </c>
      <c r="B1900" s="21" t="s">
        <v>41</v>
      </c>
      <c r="C1900" s="5">
        <v>57.054473076268117</v>
      </c>
      <c r="D1900">
        <v>42</v>
      </c>
      <c r="E1900" s="65">
        <f>VLOOKUP(B1900,'SKU List'!$A$6:$C$11,3,1)</f>
        <v>50.79</v>
      </c>
      <c r="F1900" s="140">
        <f t="shared" si="29"/>
        <v>0.12334067880031735</v>
      </c>
    </row>
    <row r="1901" spans="1:6" ht="15" customHeight="1" x14ac:dyDescent="0.25">
      <c r="A1901" s="22">
        <v>43051</v>
      </c>
      <c r="B1901" s="21" t="s">
        <v>33</v>
      </c>
      <c r="C1901" s="5">
        <v>51.043664425489048</v>
      </c>
      <c r="D1901">
        <v>31</v>
      </c>
      <c r="E1901" s="65">
        <f>VLOOKUP(B1901,'SKU List'!$A$6:$C$11,3,1)</f>
        <v>45.710999999999999</v>
      </c>
      <c r="F1901" s="140">
        <f t="shared" si="29"/>
        <v>0.11666041927520837</v>
      </c>
    </row>
    <row r="1902" spans="1:6" ht="15" customHeight="1" x14ac:dyDescent="0.25">
      <c r="A1902" s="22">
        <v>43052</v>
      </c>
      <c r="B1902" s="21" t="s">
        <v>34</v>
      </c>
      <c r="C1902" s="5">
        <v>49.336920124603317</v>
      </c>
      <c r="D1902">
        <v>47</v>
      </c>
      <c r="E1902" s="65">
        <f>VLOOKUP(B1902,'SKU List'!$A$6:$C$11,3,1)</f>
        <v>40.632000000000005</v>
      </c>
      <c r="F1902" s="140">
        <f t="shared" si="29"/>
        <v>0.214238042050682</v>
      </c>
    </row>
    <row r="1903" spans="1:6" ht="15" customHeight="1" x14ac:dyDescent="0.25">
      <c r="A1903" s="22">
        <v>43052</v>
      </c>
      <c r="B1903" s="21">
        <v>84325322</v>
      </c>
      <c r="C1903" s="5">
        <v>43.384686346319619</v>
      </c>
      <c r="D1903">
        <v>21</v>
      </c>
      <c r="E1903" s="65">
        <f>VLOOKUP(B1903,'SKU List'!$A$6:$C$11,3,1)</f>
        <v>35.552999999999997</v>
      </c>
      <c r="F1903" s="140">
        <f t="shared" si="29"/>
        <v>0.22028201125979865</v>
      </c>
    </row>
    <row r="1904" spans="1:6" ht="15" customHeight="1" x14ac:dyDescent="0.25">
      <c r="A1904" s="22">
        <v>43052</v>
      </c>
      <c r="B1904" s="21" t="s">
        <v>35</v>
      </c>
      <c r="C1904" s="5">
        <v>59.588519555532663</v>
      </c>
      <c r="D1904">
        <v>36</v>
      </c>
      <c r="E1904" s="65">
        <f>VLOOKUP(B1904,'SKU List'!$A$6:$C$11,3,1)</f>
        <v>50.79</v>
      </c>
      <c r="F1904" s="140">
        <f t="shared" si="29"/>
        <v>0.17323330489333855</v>
      </c>
    </row>
    <row r="1905" spans="1:6" ht="15" customHeight="1" x14ac:dyDescent="0.25">
      <c r="A1905" s="22">
        <v>43052</v>
      </c>
      <c r="B1905" s="21" t="s">
        <v>36</v>
      </c>
      <c r="C1905" s="5">
        <v>60.923181052603702</v>
      </c>
      <c r="D1905">
        <v>37</v>
      </c>
      <c r="E1905" s="65">
        <f>VLOOKUP(B1905,'SKU List'!$A$6:$C$11,3,1)</f>
        <v>50.79</v>
      </c>
      <c r="F1905" s="140">
        <f t="shared" si="29"/>
        <v>0.19951134185083094</v>
      </c>
    </row>
    <row r="1906" spans="1:6" x14ac:dyDescent="0.25">
      <c r="A1906" s="22">
        <v>43052</v>
      </c>
      <c r="B1906" s="21" t="s">
        <v>41</v>
      </c>
      <c r="C1906" s="5">
        <v>59.171848534973357</v>
      </c>
      <c r="D1906">
        <v>39</v>
      </c>
      <c r="E1906" s="65">
        <f>VLOOKUP(B1906,'SKU List'!$A$6:$C$11,3,1)</f>
        <v>50.79</v>
      </c>
      <c r="F1906" s="140">
        <f t="shared" si="29"/>
        <v>0.16502950452792592</v>
      </c>
    </row>
    <row r="1907" spans="1:6" ht="15" customHeight="1" x14ac:dyDescent="0.25">
      <c r="A1907" s="22">
        <v>43052</v>
      </c>
      <c r="B1907" s="21" t="s">
        <v>33</v>
      </c>
      <c r="C1907" s="5">
        <v>52.23954580548191</v>
      </c>
      <c r="D1907">
        <v>29</v>
      </c>
      <c r="E1907" s="65">
        <f>VLOOKUP(B1907,'SKU List'!$A$6:$C$11,3,1)</f>
        <v>45.710999999999999</v>
      </c>
      <c r="F1907" s="140">
        <f t="shared" si="29"/>
        <v>0.14282220484088975</v>
      </c>
    </row>
    <row r="1908" spans="1:6" ht="15" customHeight="1" x14ac:dyDescent="0.25">
      <c r="A1908" s="22">
        <v>43053</v>
      </c>
      <c r="B1908" s="21" t="s">
        <v>34</v>
      </c>
      <c r="C1908" s="5">
        <v>52.794095619285095</v>
      </c>
      <c r="D1908">
        <v>47</v>
      </c>
      <c r="E1908" s="65">
        <f>VLOOKUP(B1908,'SKU List'!$A$6:$C$11,3,1)</f>
        <v>40.632000000000005</v>
      </c>
      <c r="F1908" s="140">
        <f t="shared" si="29"/>
        <v>0.29932308572763067</v>
      </c>
    </row>
    <row r="1909" spans="1:6" ht="15" customHeight="1" x14ac:dyDescent="0.25">
      <c r="A1909" s="22">
        <v>43053</v>
      </c>
      <c r="B1909" s="21">
        <v>84325322</v>
      </c>
      <c r="C1909" s="5">
        <v>42.049783283018137</v>
      </c>
      <c r="D1909">
        <v>20</v>
      </c>
      <c r="E1909" s="65">
        <f>VLOOKUP(B1909,'SKU List'!$A$6:$C$11,3,1)</f>
        <v>35.552999999999997</v>
      </c>
      <c r="F1909" s="140">
        <f t="shared" si="29"/>
        <v>0.18273516392479228</v>
      </c>
    </row>
    <row r="1910" spans="1:6" ht="15" customHeight="1" x14ac:dyDescent="0.25">
      <c r="A1910" s="22">
        <v>43053</v>
      </c>
      <c r="B1910" s="21" t="s">
        <v>35</v>
      </c>
      <c r="C1910" s="5">
        <v>56.987366785186438</v>
      </c>
      <c r="D1910">
        <v>33</v>
      </c>
      <c r="E1910" s="65">
        <f>VLOOKUP(B1910,'SKU List'!$A$6:$C$11,3,1)</f>
        <v>50.79</v>
      </c>
      <c r="F1910" s="140">
        <f t="shared" si="29"/>
        <v>0.12201942872979797</v>
      </c>
    </row>
    <row r="1911" spans="1:6" ht="15" customHeight="1" x14ac:dyDescent="0.25">
      <c r="A1911" s="22">
        <v>43053</v>
      </c>
      <c r="B1911" s="21" t="s">
        <v>36</v>
      </c>
      <c r="C1911" s="5">
        <v>59.290939350275686</v>
      </c>
      <c r="D1911">
        <v>38</v>
      </c>
      <c r="E1911" s="65">
        <f>VLOOKUP(B1911,'SKU List'!$A$6:$C$11,3,1)</f>
        <v>50.79</v>
      </c>
      <c r="F1911" s="140">
        <f t="shared" si="29"/>
        <v>0.16737427348445927</v>
      </c>
    </row>
    <row r="1912" spans="1:6" x14ac:dyDescent="0.25">
      <c r="A1912" s="22">
        <v>43053</v>
      </c>
      <c r="B1912" s="21" t="s">
        <v>41</v>
      </c>
      <c r="C1912" s="5">
        <v>65.310307795258652</v>
      </c>
      <c r="D1912">
        <v>34</v>
      </c>
      <c r="E1912" s="65">
        <f>VLOOKUP(B1912,'SKU List'!$A$6:$C$11,3,1)</f>
        <v>50.79</v>
      </c>
      <c r="F1912" s="140">
        <f t="shared" si="29"/>
        <v>0.28588910799879214</v>
      </c>
    </row>
    <row r="1913" spans="1:6" ht="15" customHeight="1" x14ac:dyDescent="0.25">
      <c r="A1913" s="22">
        <v>43053</v>
      </c>
      <c r="B1913" s="21" t="s">
        <v>33</v>
      </c>
      <c r="C1913" s="5">
        <v>56.177260035613472</v>
      </c>
      <c r="D1913">
        <v>32</v>
      </c>
      <c r="E1913" s="65">
        <f>VLOOKUP(B1913,'SKU List'!$A$6:$C$11,3,1)</f>
        <v>45.710999999999999</v>
      </c>
      <c r="F1913" s="140">
        <f t="shared" si="29"/>
        <v>0.22896589520276242</v>
      </c>
    </row>
    <row r="1914" spans="1:6" ht="15" customHeight="1" x14ac:dyDescent="0.25">
      <c r="A1914" s="22">
        <v>43054</v>
      </c>
      <c r="B1914" s="21" t="s">
        <v>34</v>
      </c>
      <c r="C1914" s="5">
        <v>50.932861601184328</v>
      </c>
      <c r="D1914">
        <v>40</v>
      </c>
      <c r="E1914" s="65">
        <f>VLOOKUP(B1914,'SKU List'!$A$6:$C$11,3,1)</f>
        <v>40.632000000000005</v>
      </c>
      <c r="F1914" s="140">
        <f t="shared" si="29"/>
        <v>0.25351598742824183</v>
      </c>
    </row>
    <row r="1915" spans="1:6" ht="15" customHeight="1" x14ac:dyDescent="0.25">
      <c r="A1915" s="22">
        <v>43054</v>
      </c>
      <c r="B1915" s="21">
        <v>84325322</v>
      </c>
      <c r="C1915" s="5">
        <v>44.349519100201562</v>
      </c>
      <c r="D1915">
        <v>20</v>
      </c>
      <c r="E1915" s="65">
        <f>VLOOKUP(B1915,'SKU List'!$A$6:$C$11,3,1)</f>
        <v>35.552999999999997</v>
      </c>
      <c r="F1915" s="140">
        <f t="shared" si="29"/>
        <v>0.24741988299725945</v>
      </c>
    </row>
    <row r="1916" spans="1:6" ht="15" customHeight="1" x14ac:dyDescent="0.25">
      <c r="A1916" s="22">
        <v>43054</v>
      </c>
      <c r="B1916" s="21" t="s">
        <v>35</v>
      </c>
      <c r="C1916" s="5">
        <v>63.210539828226771</v>
      </c>
      <c r="D1916">
        <v>39</v>
      </c>
      <c r="E1916" s="65">
        <f>VLOOKUP(B1916,'SKU List'!$A$6:$C$11,3,1)</f>
        <v>50.79</v>
      </c>
      <c r="F1916" s="140">
        <f t="shared" si="29"/>
        <v>0.24454695468058224</v>
      </c>
    </row>
    <row r="1917" spans="1:6" ht="15" customHeight="1" x14ac:dyDescent="0.25">
      <c r="A1917" s="22">
        <v>43054</v>
      </c>
      <c r="B1917" s="21" t="s">
        <v>36</v>
      </c>
      <c r="C1917" s="5">
        <v>58.344014142023724</v>
      </c>
      <c r="D1917">
        <v>34</v>
      </c>
      <c r="E1917" s="65">
        <f>VLOOKUP(B1917,'SKU List'!$A$6:$C$11,3,1)</f>
        <v>50.79</v>
      </c>
      <c r="F1917" s="140">
        <f t="shared" si="29"/>
        <v>0.14873034341452501</v>
      </c>
    </row>
    <row r="1918" spans="1:6" x14ac:dyDescent="0.25">
      <c r="A1918" s="22">
        <v>43054</v>
      </c>
      <c r="B1918" s="21" t="s">
        <v>41</v>
      </c>
      <c r="C1918" s="5">
        <v>56.1332044123765</v>
      </c>
      <c r="D1918">
        <v>34</v>
      </c>
      <c r="E1918" s="65">
        <f>VLOOKUP(B1918,'SKU List'!$A$6:$C$11,3,1)</f>
        <v>50.79</v>
      </c>
      <c r="F1918" s="140">
        <f t="shared" si="29"/>
        <v>0.10520189825509946</v>
      </c>
    </row>
    <row r="1919" spans="1:6" ht="15" customHeight="1" x14ac:dyDescent="0.25">
      <c r="A1919" s="22">
        <v>43054</v>
      </c>
      <c r="B1919" s="21" t="s">
        <v>33</v>
      </c>
      <c r="C1919" s="5">
        <v>52.988619838752136</v>
      </c>
      <c r="D1919">
        <v>31</v>
      </c>
      <c r="E1919" s="65">
        <f>VLOOKUP(B1919,'SKU List'!$A$6:$C$11,3,1)</f>
        <v>45.710999999999999</v>
      </c>
      <c r="F1919" s="140">
        <f t="shared" si="29"/>
        <v>0.15920937714668543</v>
      </c>
    </row>
    <row r="1920" spans="1:6" ht="15" customHeight="1" x14ac:dyDescent="0.25">
      <c r="A1920" s="22">
        <v>43055</v>
      </c>
      <c r="B1920" s="21" t="s">
        <v>34</v>
      </c>
      <c r="C1920" s="5">
        <v>46.636420893595933</v>
      </c>
      <c r="D1920">
        <v>43</v>
      </c>
      <c r="E1920" s="65">
        <f>VLOOKUP(B1920,'SKU List'!$A$6:$C$11,3,1)</f>
        <v>40.632000000000005</v>
      </c>
      <c r="F1920" s="140">
        <f t="shared" si="29"/>
        <v>0.14777566680438883</v>
      </c>
    </row>
    <row r="1921" spans="1:6" ht="15" customHeight="1" x14ac:dyDescent="0.25">
      <c r="A1921" s="22">
        <v>43055</v>
      </c>
      <c r="B1921" s="21">
        <v>84325322</v>
      </c>
      <c r="C1921" s="5">
        <v>39.787720670690774</v>
      </c>
      <c r="D1921">
        <v>20</v>
      </c>
      <c r="E1921" s="65">
        <f>VLOOKUP(B1921,'SKU List'!$A$6:$C$11,3,1)</f>
        <v>35.552999999999997</v>
      </c>
      <c r="F1921" s="140">
        <f t="shared" si="29"/>
        <v>0.11911007990017093</v>
      </c>
    </row>
    <row r="1922" spans="1:6" ht="15" customHeight="1" x14ac:dyDescent="0.25">
      <c r="A1922" s="22">
        <v>43055</v>
      </c>
      <c r="B1922" s="21" t="s">
        <v>35</v>
      </c>
      <c r="C1922" s="5">
        <v>61.711830788678604</v>
      </c>
      <c r="D1922">
        <v>36</v>
      </c>
      <c r="E1922" s="65">
        <f>VLOOKUP(B1922,'SKU List'!$A$6:$C$11,3,1)</f>
        <v>50.79</v>
      </c>
      <c r="F1922" s="140">
        <f t="shared" si="29"/>
        <v>0.21503899958020486</v>
      </c>
    </row>
    <row r="1923" spans="1:6" ht="15" customHeight="1" x14ac:dyDescent="0.25">
      <c r="A1923" s="22">
        <v>43055</v>
      </c>
      <c r="B1923" s="21" t="s">
        <v>36</v>
      </c>
      <c r="C1923" s="5">
        <v>65.749247619555348</v>
      </c>
      <c r="D1923">
        <v>36</v>
      </c>
      <c r="E1923" s="65">
        <f>VLOOKUP(B1923,'SKU List'!$A$6:$C$11,3,1)</f>
        <v>50.79</v>
      </c>
      <c r="F1923" s="140">
        <f t="shared" si="29"/>
        <v>0.2945313569512768</v>
      </c>
    </row>
    <row r="1924" spans="1:6" x14ac:dyDescent="0.25">
      <c r="A1924" s="22">
        <v>43055</v>
      </c>
      <c r="B1924" s="21" t="s">
        <v>41</v>
      </c>
      <c r="C1924" s="5">
        <v>63.025844854243275</v>
      </c>
      <c r="D1924">
        <v>35</v>
      </c>
      <c r="E1924" s="65">
        <f>VLOOKUP(B1924,'SKU List'!$A$6:$C$11,3,1)</f>
        <v>50.79</v>
      </c>
      <c r="F1924" s="140">
        <f t="shared" si="29"/>
        <v>0.24091051101089339</v>
      </c>
    </row>
    <row r="1925" spans="1:6" ht="15" customHeight="1" x14ac:dyDescent="0.25">
      <c r="A1925" s="22">
        <v>43055</v>
      </c>
      <c r="B1925" s="21" t="s">
        <v>33</v>
      </c>
      <c r="C1925" s="5">
        <v>57.784631924069167</v>
      </c>
      <c r="D1925">
        <v>26</v>
      </c>
      <c r="E1925" s="65">
        <f>VLOOKUP(B1925,'SKU List'!$A$6:$C$11,3,1)</f>
        <v>45.710999999999999</v>
      </c>
      <c r="F1925" s="140">
        <f t="shared" ref="F1925:F1988" si="30">(C1925-E1925)/E1925</f>
        <v>0.26412968265995423</v>
      </c>
    </row>
    <row r="1926" spans="1:6" ht="15" customHeight="1" x14ac:dyDescent="0.25">
      <c r="A1926" s="22">
        <v>43056</v>
      </c>
      <c r="B1926" s="21" t="s">
        <v>34</v>
      </c>
      <c r="C1926" s="5">
        <v>49.13921561193181</v>
      </c>
      <c r="D1926">
        <v>35</v>
      </c>
      <c r="E1926" s="65">
        <f>VLOOKUP(B1926,'SKU List'!$A$6:$C$11,3,1)</f>
        <v>40.632000000000005</v>
      </c>
      <c r="F1926" s="140">
        <f t="shared" si="30"/>
        <v>0.20937230783450986</v>
      </c>
    </row>
    <row r="1927" spans="1:6" ht="15" customHeight="1" x14ac:dyDescent="0.25">
      <c r="A1927" s="22">
        <v>43056</v>
      </c>
      <c r="B1927" s="21">
        <v>84325322</v>
      </c>
      <c r="C1927" s="5">
        <v>39.355987230026329</v>
      </c>
      <c r="D1927">
        <v>23</v>
      </c>
      <c r="E1927" s="65">
        <f>VLOOKUP(B1927,'SKU List'!$A$6:$C$11,3,1)</f>
        <v>35.552999999999997</v>
      </c>
      <c r="F1927" s="140">
        <f t="shared" si="30"/>
        <v>0.10696670407634609</v>
      </c>
    </row>
    <row r="1928" spans="1:6" ht="15" customHeight="1" x14ac:dyDescent="0.25">
      <c r="A1928" s="22">
        <v>43056</v>
      </c>
      <c r="B1928" s="21" t="s">
        <v>35</v>
      </c>
      <c r="C1928" s="5">
        <v>62.529402287023728</v>
      </c>
      <c r="D1928">
        <v>36</v>
      </c>
      <c r="E1928" s="65">
        <f>VLOOKUP(B1928,'SKU List'!$A$6:$C$11,3,1)</f>
        <v>50.79</v>
      </c>
      <c r="F1928" s="140">
        <f t="shared" si="30"/>
        <v>0.23113609543263888</v>
      </c>
    </row>
    <row r="1929" spans="1:6" ht="15" customHeight="1" x14ac:dyDescent="0.25">
      <c r="A1929" s="22">
        <v>43056</v>
      </c>
      <c r="B1929" s="21" t="s">
        <v>36</v>
      </c>
      <c r="C1929" s="5">
        <v>59.936504880656507</v>
      </c>
      <c r="D1929">
        <v>40</v>
      </c>
      <c r="E1929" s="65">
        <f>VLOOKUP(B1929,'SKU List'!$A$6:$C$11,3,1)</f>
        <v>50.79</v>
      </c>
      <c r="F1929" s="140">
        <f t="shared" si="30"/>
        <v>0.18008475842993715</v>
      </c>
    </row>
    <row r="1930" spans="1:6" x14ac:dyDescent="0.25">
      <c r="A1930" s="22">
        <v>43056</v>
      </c>
      <c r="B1930" s="21" t="s">
        <v>41</v>
      </c>
      <c r="C1930" s="5">
        <v>56.433298621558635</v>
      </c>
      <c r="D1930">
        <v>38</v>
      </c>
      <c r="E1930" s="65">
        <f>VLOOKUP(B1930,'SKU List'!$A$6:$C$11,3,1)</f>
        <v>50.79</v>
      </c>
      <c r="F1930" s="140">
        <f t="shared" si="30"/>
        <v>0.11111042767392471</v>
      </c>
    </row>
    <row r="1931" spans="1:6" ht="15" customHeight="1" x14ac:dyDescent="0.25">
      <c r="A1931" s="22">
        <v>43056</v>
      </c>
      <c r="B1931" s="21" t="s">
        <v>33</v>
      </c>
      <c r="C1931" s="5">
        <v>55.871718855448862</v>
      </c>
      <c r="D1931">
        <v>26</v>
      </c>
      <c r="E1931" s="65">
        <f>VLOOKUP(B1931,'SKU List'!$A$6:$C$11,3,1)</f>
        <v>45.710999999999999</v>
      </c>
      <c r="F1931" s="140">
        <f t="shared" si="30"/>
        <v>0.22228170146023635</v>
      </c>
    </row>
    <row r="1932" spans="1:6" ht="15" customHeight="1" x14ac:dyDescent="0.25">
      <c r="A1932" s="22">
        <v>43057</v>
      </c>
      <c r="B1932" s="21" t="s">
        <v>34</v>
      </c>
      <c r="C1932" s="5">
        <v>52.781682370666161</v>
      </c>
      <c r="D1932">
        <v>35</v>
      </c>
      <c r="E1932" s="65">
        <f>VLOOKUP(B1932,'SKU List'!$A$6:$C$11,3,1)</f>
        <v>40.632000000000005</v>
      </c>
      <c r="F1932" s="140">
        <f t="shared" si="30"/>
        <v>0.2990175814792812</v>
      </c>
    </row>
    <row r="1933" spans="1:6" ht="15" customHeight="1" x14ac:dyDescent="0.25">
      <c r="A1933" s="22">
        <v>43057</v>
      </c>
      <c r="B1933" s="21">
        <v>84325322</v>
      </c>
      <c r="C1933" s="5">
        <v>40.702763088276683</v>
      </c>
      <c r="D1933">
        <v>21</v>
      </c>
      <c r="E1933" s="65">
        <f>VLOOKUP(B1933,'SKU List'!$A$6:$C$11,3,1)</f>
        <v>35.552999999999997</v>
      </c>
      <c r="F1933" s="140">
        <f t="shared" si="30"/>
        <v>0.14484749777168412</v>
      </c>
    </row>
    <row r="1934" spans="1:6" ht="15" customHeight="1" x14ac:dyDescent="0.25">
      <c r="A1934" s="22">
        <v>43057</v>
      </c>
      <c r="B1934" s="21" t="s">
        <v>35</v>
      </c>
      <c r="C1934" s="5">
        <v>62.297291455588201</v>
      </c>
      <c r="D1934">
        <v>43</v>
      </c>
      <c r="E1934" s="65">
        <f>VLOOKUP(B1934,'SKU List'!$A$6:$C$11,3,1)</f>
        <v>50.79</v>
      </c>
      <c r="F1934" s="140">
        <f t="shared" si="30"/>
        <v>0.2265660849692499</v>
      </c>
    </row>
    <row r="1935" spans="1:6" ht="15" customHeight="1" x14ac:dyDescent="0.25">
      <c r="A1935" s="22">
        <v>43057</v>
      </c>
      <c r="B1935" s="21" t="s">
        <v>36</v>
      </c>
      <c r="C1935" s="5">
        <v>62.685859991938649</v>
      </c>
      <c r="D1935">
        <v>33</v>
      </c>
      <c r="E1935" s="65">
        <f>VLOOKUP(B1935,'SKU List'!$A$6:$C$11,3,1)</f>
        <v>50.79</v>
      </c>
      <c r="F1935" s="140">
        <f t="shared" si="30"/>
        <v>0.23421657790782929</v>
      </c>
    </row>
    <row r="1936" spans="1:6" x14ac:dyDescent="0.25">
      <c r="A1936" s="22">
        <v>43057</v>
      </c>
      <c r="B1936" s="21" t="s">
        <v>41</v>
      </c>
      <c r="C1936" s="5">
        <v>58.078636173291152</v>
      </c>
      <c r="D1936">
        <v>41</v>
      </c>
      <c r="E1936" s="65">
        <f>VLOOKUP(B1936,'SKU List'!$A$6:$C$11,3,1)</f>
        <v>50.79</v>
      </c>
      <c r="F1936" s="140">
        <f t="shared" si="30"/>
        <v>0.14350533910791793</v>
      </c>
    </row>
    <row r="1937" spans="1:6" ht="15" customHeight="1" x14ac:dyDescent="0.25">
      <c r="A1937" s="22">
        <v>43057</v>
      </c>
      <c r="B1937" s="21" t="s">
        <v>33</v>
      </c>
      <c r="C1937" s="5">
        <v>57.732781848546608</v>
      </c>
      <c r="D1937">
        <v>26</v>
      </c>
      <c r="E1937" s="65">
        <f>VLOOKUP(B1937,'SKU List'!$A$6:$C$11,3,1)</f>
        <v>45.710999999999999</v>
      </c>
      <c r="F1937" s="140">
        <f t="shared" si="30"/>
        <v>0.26299538072994705</v>
      </c>
    </row>
    <row r="1938" spans="1:6" ht="15" customHeight="1" x14ac:dyDescent="0.25">
      <c r="A1938" s="22">
        <v>43058</v>
      </c>
      <c r="B1938" s="21" t="s">
        <v>34</v>
      </c>
      <c r="C1938" s="5">
        <v>47.21602560595948</v>
      </c>
      <c r="D1938">
        <v>43</v>
      </c>
      <c r="E1938" s="65">
        <f>VLOOKUP(B1938,'SKU List'!$A$6:$C$11,3,1)</f>
        <v>40.632000000000005</v>
      </c>
      <c r="F1938" s="140">
        <f t="shared" si="30"/>
        <v>0.16204040180053836</v>
      </c>
    </row>
    <row r="1939" spans="1:6" ht="15" customHeight="1" x14ac:dyDescent="0.25">
      <c r="A1939" s="22">
        <v>43058</v>
      </c>
      <c r="B1939" s="21">
        <v>84325322</v>
      </c>
      <c r="C1939" s="5">
        <v>40.728796580565657</v>
      </c>
      <c r="D1939">
        <v>24</v>
      </c>
      <c r="E1939" s="65">
        <f>VLOOKUP(B1939,'SKU List'!$A$6:$C$11,3,1)</f>
        <v>35.552999999999997</v>
      </c>
      <c r="F1939" s="140">
        <f t="shared" si="30"/>
        <v>0.14557974237239221</v>
      </c>
    </row>
    <row r="1940" spans="1:6" ht="15" customHeight="1" x14ac:dyDescent="0.25">
      <c r="A1940" s="22">
        <v>43058</v>
      </c>
      <c r="B1940" s="21" t="s">
        <v>35</v>
      </c>
      <c r="C1940" s="5">
        <v>63.56490474862526</v>
      </c>
      <c r="D1940">
        <v>38</v>
      </c>
      <c r="E1940" s="65">
        <f>VLOOKUP(B1940,'SKU List'!$A$6:$C$11,3,1)</f>
        <v>50.79</v>
      </c>
      <c r="F1940" s="140">
        <f t="shared" si="30"/>
        <v>0.25152401552717585</v>
      </c>
    </row>
    <row r="1941" spans="1:6" ht="15" customHeight="1" x14ac:dyDescent="0.25">
      <c r="A1941" s="22">
        <v>43058</v>
      </c>
      <c r="B1941" s="21" t="s">
        <v>36</v>
      </c>
      <c r="C1941" s="5">
        <v>57.540298664497008</v>
      </c>
      <c r="D1941">
        <v>38</v>
      </c>
      <c r="E1941" s="65">
        <f>VLOOKUP(B1941,'SKU List'!$A$6:$C$11,3,1)</f>
        <v>50.79</v>
      </c>
      <c r="F1941" s="140">
        <f t="shared" si="30"/>
        <v>0.13290605758017346</v>
      </c>
    </row>
    <row r="1942" spans="1:6" x14ac:dyDescent="0.25">
      <c r="A1942" s="22">
        <v>43058</v>
      </c>
      <c r="B1942" s="21" t="s">
        <v>41</v>
      </c>
      <c r="C1942" s="5">
        <v>63.908739482285256</v>
      </c>
      <c r="D1942">
        <v>39</v>
      </c>
      <c r="E1942" s="65">
        <f>VLOOKUP(B1942,'SKU List'!$A$6:$C$11,3,1)</f>
        <v>50.79</v>
      </c>
      <c r="F1942" s="140">
        <f t="shared" si="30"/>
        <v>0.25829374842065872</v>
      </c>
    </row>
    <row r="1943" spans="1:6" ht="15" customHeight="1" x14ac:dyDescent="0.25">
      <c r="A1943" s="22">
        <v>43058</v>
      </c>
      <c r="B1943" s="21" t="s">
        <v>33</v>
      </c>
      <c r="C1943" s="5">
        <v>53.627269941760588</v>
      </c>
      <c r="D1943">
        <v>29</v>
      </c>
      <c r="E1943" s="65">
        <f>VLOOKUP(B1943,'SKU List'!$A$6:$C$11,3,1)</f>
        <v>45.710999999999999</v>
      </c>
      <c r="F1943" s="140">
        <f t="shared" si="30"/>
        <v>0.17318085234977554</v>
      </c>
    </row>
    <row r="1944" spans="1:6" ht="15" customHeight="1" x14ac:dyDescent="0.25">
      <c r="A1944" s="22">
        <v>43059</v>
      </c>
      <c r="B1944" s="21" t="s">
        <v>34</v>
      </c>
      <c r="C1944" s="5">
        <v>51.828547183249164</v>
      </c>
      <c r="D1944">
        <v>45</v>
      </c>
      <c r="E1944" s="65">
        <f>VLOOKUP(B1944,'SKU List'!$A$6:$C$11,3,1)</f>
        <v>40.632000000000005</v>
      </c>
      <c r="F1944" s="140">
        <f t="shared" si="30"/>
        <v>0.27555983420085539</v>
      </c>
    </row>
    <row r="1945" spans="1:6" ht="15" customHeight="1" x14ac:dyDescent="0.25">
      <c r="A1945" s="22">
        <v>43059</v>
      </c>
      <c r="B1945" s="21">
        <v>84325322</v>
      </c>
      <c r="C1945" s="5">
        <v>44.927674780749392</v>
      </c>
      <c r="D1945">
        <v>24</v>
      </c>
      <c r="E1945" s="65">
        <f>VLOOKUP(B1945,'SKU List'!$A$6:$C$11,3,1)</f>
        <v>35.552999999999997</v>
      </c>
      <c r="F1945" s="140">
        <f t="shared" si="30"/>
        <v>0.26368168032935041</v>
      </c>
    </row>
    <row r="1946" spans="1:6" ht="15" customHeight="1" x14ac:dyDescent="0.25">
      <c r="A1946" s="22">
        <v>43059</v>
      </c>
      <c r="B1946" s="21" t="s">
        <v>35</v>
      </c>
      <c r="C1946" s="5">
        <v>62.591784616565533</v>
      </c>
      <c r="D1946">
        <v>34</v>
      </c>
      <c r="E1946" s="65">
        <f>VLOOKUP(B1946,'SKU List'!$A$6:$C$11,3,1)</f>
        <v>50.79</v>
      </c>
      <c r="F1946" s="140">
        <f t="shared" si="30"/>
        <v>0.23236433582527141</v>
      </c>
    </row>
    <row r="1947" spans="1:6" ht="15" customHeight="1" x14ac:dyDescent="0.25">
      <c r="A1947" s="22">
        <v>43059</v>
      </c>
      <c r="B1947" s="21" t="s">
        <v>36</v>
      </c>
      <c r="C1947" s="5">
        <v>65.514103717371071</v>
      </c>
      <c r="D1947">
        <v>40</v>
      </c>
      <c r="E1947" s="65">
        <f>VLOOKUP(B1947,'SKU List'!$A$6:$C$11,3,1)</f>
        <v>50.79</v>
      </c>
      <c r="F1947" s="140">
        <f t="shared" si="30"/>
        <v>0.28990162861529972</v>
      </c>
    </row>
    <row r="1948" spans="1:6" x14ac:dyDescent="0.25">
      <c r="A1948" s="22">
        <v>43059</v>
      </c>
      <c r="B1948" s="21" t="s">
        <v>41</v>
      </c>
      <c r="C1948" s="5">
        <v>59.612883550865938</v>
      </c>
      <c r="D1948">
        <v>38</v>
      </c>
      <c r="E1948" s="65">
        <f>VLOOKUP(B1948,'SKU List'!$A$6:$C$11,3,1)</f>
        <v>50.79</v>
      </c>
      <c r="F1948" s="140">
        <f t="shared" si="30"/>
        <v>0.17371300552994565</v>
      </c>
    </row>
    <row r="1949" spans="1:6" ht="15" customHeight="1" x14ac:dyDescent="0.25">
      <c r="A1949" s="22">
        <v>43059</v>
      </c>
      <c r="B1949" s="21" t="s">
        <v>33</v>
      </c>
      <c r="C1949" s="5">
        <v>58.401055823990632</v>
      </c>
      <c r="D1949">
        <v>27</v>
      </c>
      <c r="E1949" s="65">
        <f>VLOOKUP(B1949,'SKU List'!$A$6:$C$11,3,1)</f>
        <v>45.710999999999999</v>
      </c>
      <c r="F1949" s="140">
        <f t="shared" si="30"/>
        <v>0.27761492472250954</v>
      </c>
    </row>
    <row r="1950" spans="1:6" ht="15" customHeight="1" x14ac:dyDescent="0.25">
      <c r="A1950" s="22">
        <v>43060</v>
      </c>
      <c r="B1950" s="21" t="s">
        <v>34</v>
      </c>
      <c r="C1950" s="5">
        <v>50.595115939518408</v>
      </c>
      <c r="D1950">
        <v>44</v>
      </c>
      <c r="E1950" s="65">
        <f>VLOOKUP(B1950,'SKU List'!$A$6:$C$11,3,1)</f>
        <v>40.632000000000005</v>
      </c>
      <c r="F1950" s="140">
        <f t="shared" si="30"/>
        <v>0.24520368033861001</v>
      </c>
    </row>
    <row r="1951" spans="1:6" ht="15" customHeight="1" x14ac:dyDescent="0.25">
      <c r="A1951" s="22">
        <v>43060</v>
      </c>
      <c r="B1951" s="21">
        <v>84325322</v>
      </c>
      <c r="C1951" s="5">
        <v>43.531296217475514</v>
      </c>
      <c r="D1951">
        <v>24</v>
      </c>
      <c r="E1951" s="65">
        <f>VLOOKUP(B1951,'SKU List'!$A$6:$C$11,3,1)</f>
        <v>35.552999999999997</v>
      </c>
      <c r="F1951" s="140">
        <f t="shared" si="30"/>
        <v>0.22440571027692507</v>
      </c>
    </row>
    <row r="1952" spans="1:6" ht="15" customHeight="1" x14ac:dyDescent="0.25">
      <c r="A1952" s="22">
        <v>43060</v>
      </c>
      <c r="B1952" s="21" t="s">
        <v>35</v>
      </c>
      <c r="C1952" s="5">
        <v>59.751000519367658</v>
      </c>
      <c r="D1952">
        <v>39</v>
      </c>
      <c r="E1952" s="65">
        <f>VLOOKUP(B1952,'SKU List'!$A$6:$C$11,3,1)</f>
        <v>50.79</v>
      </c>
      <c r="F1952" s="140">
        <f t="shared" si="30"/>
        <v>0.17643237880227719</v>
      </c>
    </row>
    <row r="1953" spans="1:6" ht="15" customHeight="1" x14ac:dyDescent="0.25">
      <c r="A1953" s="22">
        <v>43060</v>
      </c>
      <c r="B1953" s="21" t="s">
        <v>36</v>
      </c>
      <c r="C1953" s="5">
        <v>57.989323276188131</v>
      </c>
      <c r="D1953">
        <v>42</v>
      </c>
      <c r="E1953" s="65">
        <f>VLOOKUP(B1953,'SKU List'!$A$6:$C$11,3,1)</f>
        <v>50.79</v>
      </c>
      <c r="F1953" s="140">
        <f t="shared" si="30"/>
        <v>0.14174686505587974</v>
      </c>
    </row>
    <row r="1954" spans="1:6" x14ac:dyDescent="0.25">
      <c r="A1954" s="22">
        <v>43060</v>
      </c>
      <c r="B1954" s="21" t="s">
        <v>41</v>
      </c>
      <c r="C1954" s="5">
        <v>59.061282742990123</v>
      </c>
      <c r="D1954">
        <v>33</v>
      </c>
      <c r="E1954" s="65">
        <f>VLOOKUP(B1954,'SKU List'!$A$6:$C$11,3,1)</f>
        <v>50.79</v>
      </c>
      <c r="F1954" s="140">
        <f t="shared" si="30"/>
        <v>0.16285258403209538</v>
      </c>
    </row>
    <row r="1955" spans="1:6" ht="15" customHeight="1" x14ac:dyDescent="0.25">
      <c r="A1955" s="22">
        <v>43060</v>
      </c>
      <c r="B1955" s="21" t="s">
        <v>33</v>
      </c>
      <c r="C1955" s="5">
        <v>57.923118212205992</v>
      </c>
      <c r="D1955">
        <v>26</v>
      </c>
      <c r="E1955" s="65">
        <f>VLOOKUP(B1955,'SKU List'!$A$6:$C$11,3,1)</f>
        <v>45.710999999999999</v>
      </c>
      <c r="F1955" s="140">
        <f t="shared" si="30"/>
        <v>0.26715928796582866</v>
      </c>
    </row>
    <row r="1956" spans="1:6" ht="15" customHeight="1" x14ac:dyDescent="0.25">
      <c r="A1956" s="22">
        <v>43061</v>
      </c>
      <c r="B1956" s="21" t="s">
        <v>34</v>
      </c>
      <c r="C1956" s="5">
        <v>45.993139565718074</v>
      </c>
      <c r="D1956">
        <v>38</v>
      </c>
      <c r="E1956" s="65">
        <f>VLOOKUP(B1956,'SKU List'!$A$6:$C$11,3,1)</f>
        <v>40.632000000000005</v>
      </c>
      <c r="F1956" s="140">
        <f t="shared" si="30"/>
        <v>0.13194377745909797</v>
      </c>
    </row>
    <row r="1957" spans="1:6" ht="15" customHeight="1" x14ac:dyDescent="0.25">
      <c r="A1957" s="22">
        <v>43061</v>
      </c>
      <c r="B1957" s="21">
        <v>84325322</v>
      </c>
      <c r="C1957" s="5">
        <v>39.840965611253381</v>
      </c>
      <c r="D1957">
        <v>18</v>
      </c>
      <c r="E1957" s="65">
        <f>VLOOKUP(B1957,'SKU List'!$A$6:$C$11,3,1)</f>
        <v>35.552999999999997</v>
      </c>
      <c r="F1957" s="140">
        <f t="shared" si="30"/>
        <v>0.12060770149504638</v>
      </c>
    </row>
    <row r="1958" spans="1:6" ht="15" customHeight="1" x14ac:dyDescent="0.25">
      <c r="A1958" s="22">
        <v>43061</v>
      </c>
      <c r="B1958" s="21" t="s">
        <v>35</v>
      </c>
      <c r="C1958" s="5">
        <v>63.5226661329026</v>
      </c>
      <c r="D1958">
        <v>41</v>
      </c>
      <c r="E1958" s="65">
        <f>VLOOKUP(B1958,'SKU List'!$A$6:$C$11,3,1)</f>
        <v>50.79</v>
      </c>
      <c r="F1958" s="140">
        <f t="shared" si="30"/>
        <v>0.25069238300654856</v>
      </c>
    </row>
    <row r="1959" spans="1:6" ht="15" customHeight="1" x14ac:dyDescent="0.25">
      <c r="A1959" s="22">
        <v>43061</v>
      </c>
      <c r="B1959" s="21" t="s">
        <v>36</v>
      </c>
      <c r="C1959" s="5">
        <v>62.885418438163661</v>
      </c>
      <c r="D1959">
        <v>39</v>
      </c>
      <c r="E1959" s="65">
        <f>VLOOKUP(B1959,'SKU List'!$A$6:$C$11,3,1)</f>
        <v>50.79</v>
      </c>
      <c r="F1959" s="140">
        <f t="shared" si="30"/>
        <v>0.23814566722117864</v>
      </c>
    </row>
    <row r="1960" spans="1:6" x14ac:dyDescent="0.25">
      <c r="A1960" s="22">
        <v>43061</v>
      </c>
      <c r="B1960" s="21" t="s">
        <v>41</v>
      </c>
      <c r="C1960" s="5">
        <v>62.281623114632986</v>
      </c>
      <c r="D1960">
        <v>39</v>
      </c>
      <c r="E1960" s="65">
        <f>VLOOKUP(B1960,'SKU List'!$A$6:$C$11,3,1)</f>
        <v>50.79</v>
      </c>
      <c r="F1960" s="140">
        <f t="shared" si="30"/>
        <v>0.22625759233378592</v>
      </c>
    </row>
    <row r="1961" spans="1:6" ht="15" customHeight="1" x14ac:dyDescent="0.25">
      <c r="A1961" s="22">
        <v>43061</v>
      </c>
      <c r="B1961" s="21" t="s">
        <v>33</v>
      </c>
      <c r="C1961" s="5">
        <v>52.551709819709309</v>
      </c>
      <c r="D1961">
        <v>27</v>
      </c>
      <c r="E1961" s="65">
        <f>VLOOKUP(B1961,'SKU List'!$A$6:$C$11,3,1)</f>
        <v>45.710999999999999</v>
      </c>
      <c r="F1961" s="140">
        <f t="shared" si="30"/>
        <v>0.14965128349214218</v>
      </c>
    </row>
    <row r="1962" spans="1:6" ht="15" customHeight="1" x14ac:dyDescent="0.25">
      <c r="A1962" s="22">
        <v>43062</v>
      </c>
      <c r="B1962" s="21" t="s">
        <v>34</v>
      </c>
      <c r="C1962" s="5">
        <v>47.005245175808</v>
      </c>
      <c r="D1962">
        <v>42</v>
      </c>
      <c r="E1962" s="65">
        <f>VLOOKUP(B1962,'SKU List'!$A$6:$C$11,3,1)</f>
        <v>40.632000000000005</v>
      </c>
      <c r="F1962" s="140">
        <f t="shared" si="30"/>
        <v>0.15685285429730247</v>
      </c>
    </row>
    <row r="1963" spans="1:6" ht="15" customHeight="1" x14ac:dyDescent="0.25">
      <c r="A1963" s="22">
        <v>43062</v>
      </c>
      <c r="B1963" s="21">
        <v>84325322</v>
      </c>
      <c r="C1963" s="5">
        <v>42.167348169381462</v>
      </c>
      <c r="D1963">
        <v>24</v>
      </c>
      <c r="E1963" s="65">
        <f>VLOOKUP(B1963,'SKU List'!$A$6:$C$11,3,1)</f>
        <v>35.552999999999997</v>
      </c>
      <c r="F1963" s="140">
        <f t="shared" si="30"/>
        <v>0.18604191402642437</v>
      </c>
    </row>
    <row r="1964" spans="1:6" ht="15" customHeight="1" x14ac:dyDescent="0.25">
      <c r="A1964" s="22">
        <v>43062</v>
      </c>
      <c r="B1964" s="21" t="s">
        <v>35</v>
      </c>
      <c r="C1964" s="5">
        <v>56.740969857444711</v>
      </c>
      <c r="D1964">
        <v>34</v>
      </c>
      <c r="E1964" s="65">
        <f>VLOOKUP(B1964,'SKU List'!$A$6:$C$11,3,1)</f>
        <v>50.79</v>
      </c>
      <c r="F1964" s="140">
        <f t="shared" si="30"/>
        <v>0.11716814052854324</v>
      </c>
    </row>
    <row r="1965" spans="1:6" ht="15" customHeight="1" x14ac:dyDescent="0.25">
      <c r="A1965" s="22">
        <v>43062</v>
      </c>
      <c r="B1965" s="21" t="s">
        <v>36</v>
      </c>
      <c r="C1965" s="5">
        <v>58.2220208221026</v>
      </c>
      <c r="D1965">
        <v>33</v>
      </c>
      <c r="E1965" s="65">
        <f>VLOOKUP(B1965,'SKU List'!$A$6:$C$11,3,1)</f>
        <v>50.79</v>
      </c>
      <c r="F1965" s="140">
        <f t="shared" si="30"/>
        <v>0.14632842729085649</v>
      </c>
    </row>
    <row r="1966" spans="1:6" x14ac:dyDescent="0.25">
      <c r="A1966" s="22">
        <v>43062</v>
      </c>
      <c r="B1966" s="21" t="s">
        <v>41</v>
      </c>
      <c r="C1966" s="5">
        <v>58.514901462251096</v>
      </c>
      <c r="D1966">
        <v>33</v>
      </c>
      <c r="E1966" s="65">
        <f>VLOOKUP(B1966,'SKU List'!$A$6:$C$11,3,1)</f>
        <v>50.79</v>
      </c>
      <c r="F1966" s="140">
        <f t="shared" si="30"/>
        <v>0.15209492936111629</v>
      </c>
    </row>
    <row r="1967" spans="1:6" ht="15" customHeight="1" x14ac:dyDescent="0.25">
      <c r="A1967" s="22">
        <v>43062</v>
      </c>
      <c r="B1967" s="21" t="s">
        <v>33</v>
      </c>
      <c r="C1967" s="5">
        <v>56.768310657773263</v>
      </c>
      <c r="D1967">
        <v>29</v>
      </c>
      <c r="E1967" s="65">
        <f>VLOOKUP(B1967,'SKU List'!$A$6:$C$11,3,1)</f>
        <v>45.710999999999999</v>
      </c>
      <c r="F1967" s="140">
        <f t="shared" si="30"/>
        <v>0.24189605691788113</v>
      </c>
    </row>
    <row r="1968" spans="1:6" ht="15" customHeight="1" x14ac:dyDescent="0.25">
      <c r="A1968" s="22">
        <v>43063</v>
      </c>
      <c r="B1968" s="21" t="s">
        <v>34</v>
      </c>
      <c r="C1968" s="5">
        <v>50.374528496575458</v>
      </c>
      <c r="D1968">
        <v>36</v>
      </c>
      <c r="E1968" s="65">
        <f>VLOOKUP(B1968,'SKU List'!$A$6:$C$11,3,1)</f>
        <v>40.632000000000005</v>
      </c>
      <c r="F1968" s="140">
        <f t="shared" si="30"/>
        <v>0.23977477103207945</v>
      </c>
    </row>
    <row r="1969" spans="1:6" ht="15" customHeight="1" x14ac:dyDescent="0.25">
      <c r="A1969" s="22">
        <v>43063</v>
      </c>
      <c r="B1969" s="21">
        <v>84325322</v>
      </c>
      <c r="C1969" s="5">
        <v>45.647051104757772</v>
      </c>
      <c r="D1969">
        <v>19</v>
      </c>
      <c r="E1969" s="65">
        <f>VLOOKUP(B1969,'SKU List'!$A$6:$C$11,3,1)</f>
        <v>35.552999999999997</v>
      </c>
      <c r="F1969" s="140">
        <f t="shared" si="30"/>
        <v>0.28391559375461356</v>
      </c>
    </row>
    <row r="1970" spans="1:6" ht="15" customHeight="1" x14ac:dyDescent="0.25">
      <c r="A1970" s="22">
        <v>43063</v>
      </c>
      <c r="B1970" s="21" t="s">
        <v>35</v>
      </c>
      <c r="C1970" s="5">
        <v>57.287478690352316</v>
      </c>
      <c r="D1970">
        <v>40</v>
      </c>
      <c r="E1970" s="65">
        <f>VLOOKUP(B1970,'SKU List'!$A$6:$C$11,3,1)</f>
        <v>50.79</v>
      </c>
      <c r="F1970" s="140">
        <f t="shared" si="30"/>
        <v>0.12792830656334547</v>
      </c>
    </row>
    <row r="1971" spans="1:6" ht="15" customHeight="1" x14ac:dyDescent="0.25">
      <c r="A1971" s="22">
        <v>43063</v>
      </c>
      <c r="B1971" s="21" t="s">
        <v>36</v>
      </c>
      <c r="C1971" s="5">
        <v>64.920421867596005</v>
      </c>
      <c r="D1971">
        <v>40</v>
      </c>
      <c r="E1971" s="65">
        <f>VLOOKUP(B1971,'SKU List'!$A$6:$C$11,3,1)</f>
        <v>50.79</v>
      </c>
      <c r="F1971" s="140">
        <f t="shared" si="30"/>
        <v>0.27821267705445968</v>
      </c>
    </row>
    <row r="1972" spans="1:6" x14ac:dyDescent="0.25">
      <c r="A1972" s="22">
        <v>43063</v>
      </c>
      <c r="B1972" s="21" t="s">
        <v>41</v>
      </c>
      <c r="C1972" s="5">
        <v>65.292525325060339</v>
      </c>
      <c r="D1972">
        <v>34</v>
      </c>
      <c r="E1972" s="65">
        <f>VLOOKUP(B1972,'SKU List'!$A$6:$C$11,3,1)</f>
        <v>50.79</v>
      </c>
      <c r="F1972" s="140">
        <f t="shared" si="30"/>
        <v>0.28553899045206421</v>
      </c>
    </row>
    <row r="1973" spans="1:6" ht="15" customHeight="1" x14ac:dyDescent="0.25">
      <c r="A1973" s="22">
        <v>43063</v>
      </c>
      <c r="B1973" s="21" t="s">
        <v>33</v>
      </c>
      <c r="C1973" s="5">
        <v>52.403020963496672</v>
      </c>
      <c r="D1973">
        <v>29</v>
      </c>
      <c r="E1973" s="65">
        <f>VLOOKUP(B1973,'SKU List'!$A$6:$C$11,3,1)</f>
        <v>45.710999999999999</v>
      </c>
      <c r="F1973" s="140">
        <f t="shared" si="30"/>
        <v>0.14639848096730926</v>
      </c>
    </row>
    <row r="1974" spans="1:6" ht="15" customHeight="1" x14ac:dyDescent="0.25">
      <c r="A1974" s="22">
        <v>43064</v>
      </c>
      <c r="B1974" s="21" t="s">
        <v>34</v>
      </c>
      <c r="C1974" s="5">
        <v>48.28763637294194</v>
      </c>
      <c r="D1974">
        <v>40</v>
      </c>
      <c r="E1974" s="65">
        <f>VLOOKUP(B1974,'SKU List'!$A$6:$C$11,3,1)</f>
        <v>40.632000000000005</v>
      </c>
      <c r="F1974" s="140">
        <f t="shared" si="30"/>
        <v>0.18841396861936241</v>
      </c>
    </row>
    <row r="1975" spans="1:6" ht="15" customHeight="1" x14ac:dyDescent="0.25">
      <c r="A1975" s="22">
        <v>43064</v>
      </c>
      <c r="B1975" s="21">
        <v>84325322</v>
      </c>
      <c r="C1975" s="5">
        <v>43.670659128330854</v>
      </c>
      <c r="D1975">
        <v>22</v>
      </c>
      <c r="E1975" s="65">
        <f>VLOOKUP(B1975,'SKU List'!$A$6:$C$11,3,1)</f>
        <v>35.552999999999997</v>
      </c>
      <c r="F1975" s="140">
        <f t="shared" si="30"/>
        <v>0.22832557388492836</v>
      </c>
    </row>
    <row r="1976" spans="1:6" ht="15" customHeight="1" x14ac:dyDescent="0.25">
      <c r="A1976" s="22">
        <v>43064</v>
      </c>
      <c r="B1976" s="21" t="s">
        <v>35</v>
      </c>
      <c r="C1976" s="5">
        <v>65.570693038309003</v>
      </c>
      <c r="D1976">
        <v>42</v>
      </c>
      <c r="E1976" s="65">
        <f>VLOOKUP(B1976,'SKU List'!$A$6:$C$11,3,1)</f>
        <v>50.79</v>
      </c>
      <c r="F1976" s="140">
        <f t="shared" si="30"/>
        <v>0.29101581095312079</v>
      </c>
    </row>
    <row r="1977" spans="1:6" ht="15" customHeight="1" x14ac:dyDescent="0.25">
      <c r="A1977" s="22">
        <v>43064</v>
      </c>
      <c r="B1977" s="21" t="s">
        <v>36</v>
      </c>
      <c r="C1977" s="5">
        <v>63.780914370434992</v>
      </c>
      <c r="D1977">
        <v>36</v>
      </c>
      <c r="E1977" s="65">
        <f>VLOOKUP(B1977,'SKU List'!$A$6:$C$11,3,1)</f>
        <v>50.79</v>
      </c>
      <c r="F1977" s="140">
        <f t="shared" si="30"/>
        <v>0.25577701064057873</v>
      </c>
    </row>
    <row r="1978" spans="1:6" x14ac:dyDescent="0.25">
      <c r="A1978" s="22">
        <v>43064</v>
      </c>
      <c r="B1978" s="21" t="s">
        <v>41</v>
      </c>
      <c r="C1978" s="5">
        <v>61.161957174812926</v>
      </c>
      <c r="D1978">
        <v>36</v>
      </c>
      <c r="E1978" s="65">
        <f>VLOOKUP(B1978,'SKU List'!$A$6:$C$11,3,1)</f>
        <v>50.79</v>
      </c>
      <c r="F1978" s="140">
        <f t="shared" si="30"/>
        <v>0.20421258465865183</v>
      </c>
    </row>
    <row r="1979" spans="1:6" ht="15" customHeight="1" x14ac:dyDescent="0.25">
      <c r="A1979" s="22">
        <v>43064</v>
      </c>
      <c r="B1979" s="21" t="s">
        <v>33</v>
      </c>
      <c r="C1979" s="5">
        <v>59.059021350625208</v>
      </c>
      <c r="D1979">
        <v>29</v>
      </c>
      <c r="E1979" s="65">
        <f>VLOOKUP(B1979,'SKU List'!$A$6:$C$11,3,1)</f>
        <v>45.710999999999999</v>
      </c>
      <c r="F1979" s="140">
        <f t="shared" si="30"/>
        <v>0.29200895518858067</v>
      </c>
    </row>
    <row r="1980" spans="1:6" ht="15" customHeight="1" x14ac:dyDescent="0.25">
      <c r="A1980" s="22">
        <v>43065</v>
      </c>
      <c r="B1980" s="21" t="s">
        <v>34</v>
      </c>
      <c r="C1980" s="5">
        <v>45.85733882583574</v>
      </c>
      <c r="D1980">
        <v>36</v>
      </c>
      <c r="E1980" s="65">
        <f>VLOOKUP(B1980,'SKU List'!$A$6:$C$11,3,1)</f>
        <v>40.632000000000005</v>
      </c>
      <c r="F1980" s="140">
        <f t="shared" si="30"/>
        <v>0.12860156590460067</v>
      </c>
    </row>
    <row r="1981" spans="1:6" ht="15" customHeight="1" x14ac:dyDescent="0.25">
      <c r="A1981" s="22">
        <v>43065</v>
      </c>
      <c r="B1981" s="21">
        <v>84325322</v>
      </c>
      <c r="C1981" s="5">
        <v>41.790537131448296</v>
      </c>
      <c r="D1981">
        <v>21</v>
      </c>
      <c r="E1981" s="65">
        <f>VLOOKUP(B1981,'SKU List'!$A$6:$C$11,3,1)</f>
        <v>35.552999999999997</v>
      </c>
      <c r="F1981" s="140">
        <f t="shared" si="30"/>
        <v>0.17544334181217616</v>
      </c>
    </row>
    <row r="1982" spans="1:6" ht="15" customHeight="1" x14ac:dyDescent="0.25">
      <c r="A1982" s="22">
        <v>43065</v>
      </c>
      <c r="B1982" s="21" t="s">
        <v>35</v>
      </c>
      <c r="C1982" s="5">
        <v>65.118390101152983</v>
      </c>
      <c r="D1982">
        <v>36</v>
      </c>
      <c r="E1982" s="65">
        <f>VLOOKUP(B1982,'SKU List'!$A$6:$C$11,3,1)</f>
        <v>50.79</v>
      </c>
      <c r="F1982" s="140">
        <f t="shared" si="30"/>
        <v>0.28211045680553226</v>
      </c>
    </row>
    <row r="1983" spans="1:6" ht="15" customHeight="1" x14ac:dyDescent="0.25">
      <c r="A1983" s="22">
        <v>43065</v>
      </c>
      <c r="B1983" s="21" t="s">
        <v>36</v>
      </c>
      <c r="C1983" s="5">
        <v>57.257160249720869</v>
      </c>
      <c r="D1983">
        <v>37</v>
      </c>
      <c r="E1983" s="65">
        <f>VLOOKUP(B1983,'SKU List'!$A$6:$C$11,3,1)</f>
        <v>50.79</v>
      </c>
      <c r="F1983" s="140">
        <f t="shared" si="30"/>
        <v>0.12733136935855227</v>
      </c>
    </row>
    <row r="1984" spans="1:6" x14ac:dyDescent="0.25">
      <c r="A1984" s="22">
        <v>43065</v>
      </c>
      <c r="B1984" s="21" t="s">
        <v>41</v>
      </c>
      <c r="C1984" s="5">
        <v>61.717463113517631</v>
      </c>
      <c r="D1984">
        <v>40</v>
      </c>
      <c r="E1984" s="65">
        <f>VLOOKUP(B1984,'SKU List'!$A$6:$C$11,3,1)</f>
        <v>50.79</v>
      </c>
      <c r="F1984" s="140">
        <f t="shared" si="30"/>
        <v>0.21514989394600575</v>
      </c>
    </row>
    <row r="1985" spans="1:6" ht="15" customHeight="1" x14ac:dyDescent="0.25">
      <c r="A1985" s="22">
        <v>43065</v>
      </c>
      <c r="B1985" s="21" t="s">
        <v>33</v>
      </c>
      <c r="C1985" s="5">
        <v>50.75646439025904</v>
      </c>
      <c r="D1985">
        <v>31</v>
      </c>
      <c r="E1985" s="65">
        <f>VLOOKUP(B1985,'SKU List'!$A$6:$C$11,3,1)</f>
        <v>45.710999999999999</v>
      </c>
      <c r="F1985" s="140">
        <f t="shared" si="30"/>
        <v>0.11037746691735123</v>
      </c>
    </row>
    <row r="1986" spans="1:6" ht="15" customHeight="1" x14ac:dyDescent="0.25">
      <c r="A1986" s="22">
        <v>43066</v>
      </c>
      <c r="B1986" s="21" t="s">
        <v>34</v>
      </c>
      <c r="C1986" s="5">
        <v>48.098778562284707</v>
      </c>
      <c r="D1986">
        <v>44</v>
      </c>
      <c r="E1986" s="65">
        <f>VLOOKUP(B1986,'SKU List'!$A$6:$C$11,3,1)</f>
        <v>40.632000000000005</v>
      </c>
      <c r="F1986" s="140">
        <f t="shared" si="30"/>
        <v>0.18376596185973373</v>
      </c>
    </row>
    <row r="1987" spans="1:6" ht="15" customHeight="1" x14ac:dyDescent="0.25">
      <c r="A1987" s="22">
        <v>43066</v>
      </c>
      <c r="B1987" s="21">
        <v>84325322</v>
      </c>
      <c r="C1987" s="5">
        <v>45.853104342102171</v>
      </c>
      <c r="D1987">
        <v>23</v>
      </c>
      <c r="E1987" s="65">
        <f>VLOOKUP(B1987,'SKU List'!$A$6:$C$11,3,1)</f>
        <v>35.552999999999997</v>
      </c>
      <c r="F1987" s="140">
        <f t="shared" si="30"/>
        <v>0.28971125761826494</v>
      </c>
    </row>
    <row r="1988" spans="1:6" ht="15" customHeight="1" x14ac:dyDescent="0.25">
      <c r="A1988" s="22">
        <v>43066</v>
      </c>
      <c r="B1988" s="21" t="s">
        <v>35</v>
      </c>
      <c r="C1988" s="5">
        <v>64.252536180599634</v>
      </c>
      <c r="D1988">
        <v>43</v>
      </c>
      <c r="E1988" s="65">
        <f>VLOOKUP(B1988,'SKU List'!$A$6:$C$11,3,1)</f>
        <v>50.79</v>
      </c>
      <c r="F1988" s="140">
        <f t="shared" si="30"/>
        <v>0.26506273243944939</v>
      </c>
    </row>
    <row r="1989" spans="1:6" ht="15" customHeight="1" x14ac:dyDescent="0.25">
      <c r="A1989" s="22">
        <v>43066</v>
      </c>
      <c r="B1989" s="21" t="s">
        <v>36</v>
      </c>
      <c r="C1989" s="5">
        <v>57.09385218673102</v>
      </c>
      <c r="D1989">
        <v>43</v>
      </c>
      <c r="E1989" s="65">
        <f>VLOOKUP(B1989,'SKU List'!$A$6:$C$11,3,1)</f>
        <v>50.79</v>
      </c>
      <c r="F1989" s="140">
        <f t="shared" ref="F1989:F2052" si="31">(C1989-E1989)/E1989</f>
        <v>0.12411601076454068</v>
      </c>
    </row>
    <row r="1990" spans="1:6" x14ac:dyDescent="0.25">
      <c r="A1990" s="22">
        <v>43066</v>
      </c>
      <c r="B1990" s="21" t="s">
        <v>41</v>
      </c>
      <c r="C1990" s="5">
        <v>56.64608813997075</v>
      </c>
      <c r="D1990">
        <v>38</v>
      </c>
      <c r="E1990" s="65">
        <f>VLOOKUP(B1990,'SKU List'!$A$6:$C$11,3,1)</f>
        <v>50.79</v>
      </c>
      <c r="F1990" s="140">
        <f t="shared" si="31"/>
        <v>0.11530002244478739</v>
      </c>
    </row>
    <row r="1991" spans="1:6" ht="15" customHeight="1" x14ac:dyDescent="0.25">
      <c r="A1991" s="22">
        <v>43066</v>
      </c>
      <c r="B1991" s="21" t="s">
        <v>33</v>
      </c>
      <c r="C1991" s="5">
        <v>56.842712035272967</v>
      </c>
      <c r="D1991">
        <v>27</v>
      </c>
      <c r="E1991" s="65">
        <f>VLOOKUP(B1991,'SKU List'!$A$6:$C$11,3,1)</f>
        <v>45.710999999999999</v>
      </c>
      <c r="F1991" s="140">
        <f t="shared" si="31"/>
        <v>0.24352370403782392</v>
      </c>
    </row>
    <row r="1992" spans="1:6" ht="15" customHeight="1" x14ac:dyDescent="0.25">
      <c r="A1992" s="22">
        <v>43067</v>
      </c>
      <c r="B1992" s="21" t="s">
        <v>34</v>
      </c>
      <c r="C1992" s="5">
        <v>44.695311201688014</v>
      </c>
      <c r="D1992">
        <v>46</v>
      </c>
      <c r="E1992" s="65">
        <f>VLOOKUP(B1992,'SKU List'!$A$6:$C$11,3,1)</f>
        <v>40.632000000000005</v>
      </c>
      <c r="F1992" s="140">
        <f t="shared" si="31"/>
        <v>0.10000273680074839</v>
      </c>
    </row>
    <row r="1993" spans="1:6" ht="15" customHeight="1" x14ac:dyDescent="0.25">
      <c r="A1993" s="22">
        <v>43067</v>
      </c>
      <c r="B1993" s="21">
        <v>84325322</v>
      </c>
      <c r="C1993" s="5">
        <v>39.864605510944926</v>
      </c>
      <c r="D1993">
        <v>22</v>
      </c>
      <c r="E1993" s="65">
        <f>VLOOKUP(B1993,'SKU List'!$A$6:$C$11,3,1)</f>
        <v>35.552999999999997</v>
      </c>
      <c r="F1993" s="140">
        <f t="shared" si="31"/>
        <v>0.12127262146499394</v>
      </c>
    </row>
    <row r="1994" spans="1:6" ht="15" customHeight="1" x14ac:dyDescent="0.25">
      <c r="A1994" s="22">
        <v>43067</v>
      </c>
      <c r="B1994" s="21" t="s">
        <v>35</v>
      </c>
      <c r="C1994" s="5">
        <v>58.347462960336436</v>
      </c>
      <c r="D1994">
        <v>38</v>
      </c>
      <c r="E1994" s="65">
        <f>VLOOKUP(B1994,'SKU List'!$A$6:$C$11,3,1)</f>
        <v>50.79</v>
      </c>
      <c r="F1994" s="140">
        <f t="shared" si="31"/>
        <v>0.14879824690561996</v>
      </c>
    </row>
    <row r="1995" spans="1:6" ht="15" customHeight="1" x14ac:dyDescent="0.25">
      <c r="A1995" s="22">
        <v>43067</v>
      </c>
      <c r="B1995" s="21" t="s">
        <v>36</v>
      </c>
      <c r="C1995" s="5">
        <v>64.920582068918563</v>
      </c>
      <c r="D1995">
        <v>35</v>
      </c>
      <c r="E1995" s="65">
        <f>VLOOKUP(B1995,'SKU List'!$A$6:$C$11,3,1)</f>
        <v>50.79</v>
      </c>
      <c r="F1995" s="140">
        <f t="shared" si="31"/>
        <v>0.27821583124470495</v>
      </c>
    </row>
    <row r="1996" spans="1:6" x14ac:dyDescent="0.25">
      <c r="A1996" s="22">
        <v>43067</v>
      </c>
      <c r="B1996" s="21" t="s">
        <v>41</v>
      </c>
      <c r="C1996" s="5">
        <v>60.846661931638195</v>
      </c>
      <c r="D1996">
        <v>33</v>
      </c>
      <c r="E1996" s="65">
        <f>VLOOKUP(B1996,'SKU List'!$A$6:$C$11,3,1)</f>
        <v>50.79</v>
      </c>
      <c r="F1996" s="140">
        <f t="shared" si="31"/>
        <v>0.19800476337149431</v>
      </c>
    </row>
    <row r="1997" spans="1:6" ht="15" customHeight="1" x14ac:dyDescent="0.25">
      <c r="A1997" s="22">
        <v>43067</v>
      </c>
      <c r="B1997" s="21" t="s">
        <v>33</v>
      </c>
      <c r="C1997" s="5">
        <v>53.72773624409399</v>
      </c>
      <c r="D1997">
        <v>29</v>
      </c>
      <c r="E1997" s="65">
        <f>VLOOKUP(B1997,'SKU List'!$A$6:$C$11,3,1)</f>
        <v>45.710999999999999</v>
      </c>
      <c r="F1997" s="140">
        <f t="shared" si="31"/>
        <v>0.17537871068438651</v>
      </c>
    </row>
    <row r="1998" spans="1:6" ht="15" customHeight="1" x14ac:dyDescent="0.25">
      <c r="A1998" s="22">
        <v>43068</v>
      </c>
      <c r="B1998" s="21" t="s">
        <v>34</v>
      </c>
      <c r="C1998" s="5">
        <v>45.187284012271135</v>
      </c>
      <c r="D1998">
        <v>43</v>
      </c>
      <c r="E1998" s="65">
        <f>VLOOKUP(B1998,'SKU List'!$A$6:$C$11,3,1)</f>
        <v>40.632000000000005</v>
      </c>
      <c r="F1998" s="140">
        <f t="shared" si="31"/>
        <v>0.1121107504496734</v>
      </c>
    </row>
    <row r="1999" spans="1:6" ht="15" customHeight="1" x14ac:dyDescent="0.25">
      <c r="A1999" s="22">
        <v>43068</v>
      </c>
      <c r="B1999" s="21">
        <v>84325322</v>
      </c>
      <c r="C1999" s="5">
        <v>40.169927779916542</v>
      </c>
      <c r="D1999">
        <v>20</v>
      </c>
      <c r="E1999" s="65">
        <f>VLOOKUP(B1999,'SKU List'!$A$6:$C$11,3,1)</f>
        <v>35.552999999999997</v>
      </c>
      <c r="F1999" s="140">
        <f t="shared" si="31"/>
        <v>0.12986042752838142</v>
      </c>
    </row>
    <row r="2000" spans="1:6" ht="15" customHeight="1" x14ac:dyDescent="0.25">
      <c r="A2000" s="22">
        <v>43068</v>
      </c>
      <c r="B2000" s="21" t="s">
        <v>35</v>
      </c>
      <c r="C2000" s="5">
        <v>63.743739378657203</v>
      </c>
      <c r="D2000">
        <v>36</v>
      </c>
      <c r="E2000" s="65">
        <f>VLOOKUP(B2000,'SKU List'!$A$6:$C$11,3,1)</f>
        <v>50.79</v>
      </c>
      <c r="F2000" s="140">
        <f t="shared" si="31"/>
        <v>0.2550450753821068</v>
      </c>
    </row>
    <row r="2001" spans="1:6" ht="15" customHeight="1" x14ac:dyDescent="0.25">
      <c r="A2001" s="22">
        <v>43068</v>
      </c>
      <c r="B2001" s="21" t="s">
        <v>36</v>
      </c>
      <c r="C2001" s="5">
        <v>61.295800340395694</v>
      </c>
      <c r="D2001">
        <v>40</v>
      </c>
      <c r="E2001" s="65">
        <f>VLOOKUP(B2001,'SKU List'!$A$6:$C$11,3,1)</f>
        <v>50.79</v>
      </c>
      <c r="F2001" s="140">
        <f t="shared" si="31"/>
        <v>0.20684781138798375</v>
      </c>
    </row>
    <row r="2002" spans="1:6" x14ac:dyDescent="0.25">
      <c r="A2002" s="22">
        <v>43068</v>
      </c>
      <c r="B2002" s="21" t="s">
        <v>41</v>
      </c>
      <c r="C2002" s="5">
        <v>58.783447206693971</v>
      </c>
      <c r="D2002">
        <v>41</v>
      </c>
      <c r="E2002" s="65">
        <f>VLOOKUP(B2002,'SKU List'!$A$6:$C$11,3,1)</f>
        <v>50.79</v>
      </c>
      <c r="F2002" s="140">
        <f t="shared" si="31"/>
        <v>0.15738230373486853</v>
      </c>
    </row>
    <row r="2003" spans="1:6" ht="15" customHeight="1" x14ac:dyDescent="0.25">
      <c r="A2003" s="22">
        <v>43068</v>
      </c>
      <c r="B2003" s="21" t="s">
        <v>33</v>
      </c>
      <c r="C2003" s="5">
        <v>59.382537374437405</v>
      </c>
      <c r="D2003">
        <v>29</v>
      </c>
      <c r="E2003" s="65">
        <f>VLOOKUP(B2003,'SKU List'!$A$6:$C$11,3,1)</f>
        <v>45.710999999999999</v>
      </c>
      <c r="F2003" s="140">
        <f t="shared" si="31"/>
        <v>0.2990863768991579</v>
      </c>
    </row>
    <row r="2004" spans="1:6" ht="15" customHeight="1" x14ac:dyDescent="0.25">
      <c r="A2004" s="22">
        <v>43069</v>
      </c>
      <c r="B2004" s="21" t="s">
        <v>34</v>
      </c>
      <c r="C2004" s="5">
        <v>49.269065856863151</v>
      </c>
      <c r="D2004">
        <v>47</v>
      </c>
      <c r="E2004" s="65">
        <f>VLOOKUP(B2004,'SKU List'!$A$6:$C$11,3,1)</f>
        <v>40.632000000000005</v>
      </c>
      <c r="F2004" s="140">
        <f t="shared" si="31"/>
        <v>0.21256807090133747</v>
      </c>
    </row>
    <row r="2005" spans="1:6" ht="15" customHeight="1" x14ac:dyDescent="0.25">
      <c r="A2005" s="22">
        <v>43069</v>
      </c>
      <c r="B2005" s="21">
        <v>84325322</v>
      </c>
      <c r="C2005" s="5">
        <v>43.58858839016073</v>
      </c>
      <c r="D2005">
        <v>19</v>
      </c>
      <c r="E2005" s="65">
        <f>VLOOKUP(B2005,'SKU List'!$A$6:$C$11,3,1)</f>
        <v>35.552999999999997</v>
      </c>
      <c r="F2005" s="140">
        <f t="shared" si="31"/>
        <v>0.2260171684572535</v>
      </c>
    </row>
    <row r="2006" spans="1:6" ht="15" customHeight="1" x14ac:dyDescent="0.25">
      <c r="A2006" s="22">
        <v>43069</v>
      </c>
      <c r="B2006" s="21" t="s">
        <v>35</v>
      </c>
      <c r="C2006" s="5">
        <v>65.699094428800919</v>
      </c>
      <c r="D2006">
        <v>36</v>
      </c>
      <c r="E2006" s="65">
        <f>VLOOKUP(B2006,'SKU List'!$A$6:$C$11,3,1)</f>
        <v>50.79</v>
      </c>
      <c r="F2006" s="140">
        <f t="shared" si="31"/>
        <v>0.2935438950344737</v>
      </c>
    </row>
    <row r="2007" spans="1:6" ht="15" customHeight="1" x14ac:dyDescent="0.25">
      <c r="A2007" s="22">
        <v>43069</v>
      </c>
      <c r="B2007" s="21" t="s">
        <v>36</v>
      </c>
      <c r="C2007" s="5">
        <v>61.845640062515081</v>
      </c>
      <c r="D2007">
        <v>41</v>
      </c>
      <c r="E2007" s="65">
        <f>VLOOKUP(B2007,'SKU List'!$A$6:$C$11,3,1)</f>
        <v>50.79</v>
      </c>
      <c r="F2007" s="140">
        <f t="shared" si="31"/>
        <v>0.21767355901782007</v>
      </c>
    </row>
    <row r="2008" spans="1:6" x14ac:dyDescent="0.25">
      <c r="A2008" s="22">
        <v>43069</v>
      </c>
      <c r="B2008" s="21" t="s">
        <v>41</v>
      </c>
      <c r="C2008" s="5">
        <v>57.256167659374</v>
      </c>
      <c r="D2008">
        <v>34</v>
      </c>
      <c r="E2008" s="65">
        <f>VLOOKUP(B2008,'SKU List'!$A$6:$C$11,3,1)</f>
        <v>50.79</v>
      </c>
      <c r="F2008" s="140">
        <f t="shared" si="31"/>
        <v>0.12731182633144322</v>
      </c>
    </row>
    <row r="2009" spans="1:6" ht="15" customHeight="1" x14ac:dyDescent="0.25">
      <c r="A2009" s="22">
        <v>43069</v>
      </c>
      <c r="B2009" s="21" t="s">
        <v>33</v>
      </c>
      <c r="C2009" s="5">
        <v>59.134775702951508</v>
      </c>
      <c r="D2009">
        <v>24</v>
      </c>
      <c r="E2009" s="65">
        <f>VLOOKUP(B2009,'SKU List'!$A$6:$C$11,3,1)</f>
        <v>45.710999999999999</v>
      </c>
      <c r="F2009" s="140">
        <f t="shared" si="31"/>
        <v>0.29366620076024391</v>
      </c>
    </row>
    <row r="2010" spans="1:6" ht="15" customHeight="1" x14ac:dyDescent="0.25">
      <c r="A2010" s="22">
        <v>43070</v>
      </c>
      <c r="B2010" s="21" t="s">
        <v>34</v>
      </c>
      <c r="C2010" s="5">
        <v>44.991916608518196</v>
      </c>
      <c r="D2010">
        <v>44</v>
      </c>
      <c r="E2010" s="65">
        <f>VLOOKUP(B2010,'SKU List'!$A$6:$C$11,3,1)</f>
        <v>40.632000000000005</v>
      </c>
      <c r="F2010" s="140">
        <f t="shared" si="31"/>
        <v>0.10730253515746678</v>
      </c>
    </row>
    <row r="2011" spans="1:6" ht="15" customHeight="1" x14ac:dyDescent="0.25">
      <c r="A2011" s="22">
        <v>43070</v>
      </c>
      <c r="B2011" s="21">
        <v>84325322</v>
      </c>
      <c r="C2011" s="5">
        <v>41.79168889891379</v>
      </c>
      <c r="D2011">
        <v>24</v>
      </c>
      <c r="E2011" s="65">
        <f>VLOOKUP(B2011,'SKU List'!$A$6:$C$11,3,1)</f>
        <v>35.552999999999997</v>
      </c>
      <c r="F2011" s="140">
        <f t="shared" si="31"/>
        <v>0.17547573760059049</v>
      </c>
    </row>
    <row r="2012" spans="1:6" ht="15" customHeight="1" x14ac:dyDescent="0.25">
      <c r="A2012" s="22">
        <v>43070</v>
      </c>
      <c r="B2012" s="21" t="s">
        <v>35</v>
      </c>
      <c r="C2012" s="5">
        <v>59.783721533298134</v>
      </c>
      <c r="D2012">
        <v>40</v>
      </c>
      <c r="E2012" s="65">
        <f>VLOOKUP(B2012,'SKU List'!$A$6:$C$11,3,1)</f>
        <v>50.79</v>
      </c>
      <c r="F2012" s="140">
        <f t="shared" si="31"/>
        <v>0.17707662006887448</v>
      </c>
    </row>
    <row r="2013" spans="1:6" ht="15" customHeight="1" x14ac:dyDescent="0.25">
      <c r="A2013" s="22">
        <v>43070</v>
      </c>
      <c r="B2013" s="21" t="s">
        <v>36</v>
      </c>
      <c r="C2013" s="5">
        <v>61.036818244224705</v>
      </c>
      <c r="D2013">
        <v>34</v>
      </c>
      <c r="E2013" s="65">
        <f>VLOOKUP(B2013,'SKU List'!$A$6:$C$11,3,1)</f>
        <v>50.79</v>
      </c>
      <c r="F2013" s="140">
        <f t="shared" si="31"/>
        <v>0.20174873487349293</v>
      </c>
    </row>
    <row r="2014" spans="1:6" x14ac:dyDescent="0.25">
      <c r="A2014" s="22">
        <v>43070</v>
      </c>
      <c r="B2014" s="21" t="s">
        <v>41</v>
      </c>
      <c r="C2014" s="5">
        <v>59.815876927518644</v>
      </c>
      <c r="D2014">
        <v>34</v>
      </c>
      <c r="E2014" s="65">
        <f>VLOOKUP(B2014,'SKU List'!$A$6:$C$11,3,1)</f>
        <v>50.79</v>
      </c>
      <c r="F2014" s="140">
        <f t="shared" si="31"/>
        <v>0.17770972489700029</v>
      </c>
    </row>
    <row r="2015" spans="1:6" ht="15" customHeight="1" x14ac:dyDescent="0.25">
      <c r="A2015" s="22">
        <v>43070</v>
      </c>
      <c r="B2015" s="21" t="s">
        <v>33</v>
      </c>
      <c r="C2015" s="5">
        <v>51.121865372252472</v>
      </c>
      <c r="D2015">
        <v>25</v>
      </c>
      <c r="E2015" s="65">
        <f>VLOOKUP(B2015,'SKU List'!$A$6:$C$11,3,1)</f>
        <v>45.710999999999999</v>
      </c>
      <c r="F2015" s="140">
        <f t="shared" si="31"/>
        <v>0.11837118794715656</v>
      </c>
    </row>
    <row r="2016" spans="1:6" ht="15" customHeight="1" x14ac:dyDescent="0.25">
      <c r="A2016" s="22">
        <v>43071</v>
      </c>
      <c r="B2016" s="21" t="s">
        <v>34</v>
      </c>
      <c r="C2016" s="5">
        <v>47.649811302013759</v>
      </c>
      <c r="D2016">
        <v>38</v>
      </c>
      <c r="E2016" s="65">
        <f>VLOOKUP(B2016,'SKU List'!$A$6:$C$11,3,1)</f>
        <v>40.632000000000005</v>
      </c>
      <c r="F2016" s="140">
        <f t="shared" si="31"/>
        <v>0.17271636399915716</v>
      </c>
    </row>
    <row r="2017" spans="1:6" ht="15" customHeight="1" x14ac:dyDescent="0.25">
      <c r="A2017" s="22">
        <v>43071</v>
      </c>
      <c r="B2017" s="21">
        <v>84325322</v>
      </c>
      <c r="C2017" s="5">
        <v>43.672683645087901</v>
      </c>
      <c r="D2017">
        <v>19</v>
      </c>
      <c r="E2017" s="65">
        <f>VLOOKUP(B2017,'SKU List'!$A$6:$C$11,3,1)</f>
        <v>35.552999999999997</v>
      </c>
      <c r="F2017" s="140">
        <f t="shared" si="31"/>
        <v>0.22838251751154345</v>
      </c>
    </row>
    <row r="2018" spans="1:6" ht="15" customHeight="1" x14ac:dyDescent="0.25">
      <c r="A2018" s="22">
        <v>43071</v>
      </c>
      <c r="B2018" s="21" t="s">
        <v>35</v>
      </c>
      <c r="C2018" s="5">
        <v>62.09983079203807</v>
      </c>
      <c r="D2018">
        <v>43</v>
      </c>
      <c r="E2018" s="65">
        <f>VLOOKUP(B2018,'SKU List'!$A$6:$C$11,3,1)</f>
        <v>50.79</v>
      </c>
      <c r="F2018" s="140">
        <f t="shared" si="31"/>
        <v>0.22267829872097009</v>
      </c>
    </row>
    <row r="2019" spans="1:6" ht="15" customHeight="1" x14ac:dyDescent="0.25">
      <c r="A2019" s="22">
        <v>43071</v>
      </c>
      <c r="B2019" s="21" t="s">
        <v>36</v>
      </c>
      <c r="C2019" s="5">
        <v>61.26322384658031</v>
      </c>
      <c r="D2019">
        <v>41</v>
      </c>
      <c r="E2019" s="65">
        <f>VLOOKUP(B2019,'SKU List'!$A$6:$C$11,3,1)</f>
        <v>50.79</v>
      </c>
      <c r="F2019" s="140">
        <f t="shared" si="31"/>
        <v>0.20620641556566865</v>
      </c>
    </row>
    <row r="2020" spans="1:6" x14ac:dyDescent="0.25">
      <c r="A2020" s="22">
        <v>43071</v>
      </c>
      <c r="B2020" s="21" t="s">
        <v>41</v>
      </c>
      <c r="C2020" s="5">
        <v>56.213725949395837</v>
      </c>
      <c r="D2020">
        <v>34</v>
      </c>
      <c r="E2020" s="65">
        <f>VLOOKUP(B2020,'SKU List'!$A$6:$C$11,3,1)</f>
        <v>50.79</v>
      </c>
      <c r="F2020" s="140">
        <f t="shared" si="31"/>
        <v>0.106787279964478</v>
      </c>
    </row>
    <row r="2021" spans="1:6" ht="15" customHeight="1" x14ac:dyDescent="0.25">
      <c r="A2021" s="22">
        <v>43071</v>
      </c>
      <c r="B2021" s="21" t="s">
        <v>33</v>
      </c>
      <c r="C2021" s="5">
        <v>55.025764582403639</v>
      </c>
      <c r="D2021">
        <v>33</v>
      </c>
      <c r="E2021" s="65">
        <f>VLOOKUP(B2021,'SKU List'!$A$6:$C$11,3,1)</f>
        <v>45.710999999999999</v>
      </c>
      <c r="F2021" s="140">
        <f t="shared" si="31"/>
        <v>0.20377512157694297</v>
      </c>
    </row>
    <row r="2022" spans="1:6" ht="15" customHeight="1" x14ac:dyDescent="0.25">
      <c r="A2022" s="22">
        <v>43072</v>
      </c>
      <c r="B2022" s="21" t="s">
        <v>34</v>
      </c>
      <c r="C2022" s="5">
        <v>46.778671494065883</v>
      </c>
      <c r="D2022">
        <v>36</v>
      </c>
      <c r="E2022" s="65">
        <f>VLOOKUP(B2022,'SKU List'!$A$6:$C$11,3,1)</f>
        <v>40.632000000000005</v>
      </c>
      <c r="F2022" s="140">
        <f t="shared" si="31"/>
        <v>0.15127661680611038</v>
      </c>
    </row>
    <row r="2023" spans="1:6" ht="15" customHeight="1" x14ac:dyDescent="0.25">
      <c r="A2023" s="22">
        <v>43072</v>
      </c>
      <c r="B2023" s="21">
        <v>84325322</v>
      </c>
      <c r="C2023" s="5">
        <v>45.636579969577681</v>
      </c>
      <c r="D2023">
        <v>20</v>
      </c>
      <c r="E2023" s="65">
        <f>VLOOKUP(B2023,'SKU List'!$A$6:$C$11,3,1)</f>
        <v>35.552999999999997</v>
      </c>
      <c r="F2023" s="140">
        <f t="shared" si="31"/>
        <v>0.28362107190891583</v>
      </c>
    </row>
    <row r="2024" spans="1:6" ht="15" customHeight="1" x14ac:dyDescent="0.25">
      <c r="A2024" s="22">
        <v>43072</v>
      </c>
      <c r="B2024" s="21" t="s">
        <v>35</v>
      </c>
      <c r="C2024" s="5">
        <v>57.349589292228373</v>
      </c>
      <c r="D2024">
        <v>38</v>
      </c>
      <c r="E2024" s="65">
        <f>VLOOKUP(B2024,'SKU List'!$A$6:$C$11,3,1)</f>
        <v>50.79</v>
      </c>
      <c r="F2024" s="140">
        <f t="shared" si="31"/>
        <v>0.12915119693302568</v>
      </c>
    </row>
    <row r="2025" spans="1:6" ht="15" customHeight="1" x14ac:dyDescent="0.25">
      <c r="A2025" s="22">
        <v>43072</v>
      </c>
      <c r="B2025" s="21" t="s">
        <v>36</v>
      </c>
      <c r="C2025" s="5">
        <v>61.156001973837995</v>
      </c>
      <c r="D2025">
        <v>36</v>
      </c>
      <c r="E2025" s="65">
        <f>VLOOKUP(B2025,'SKU List'!$A$6:$C$11,3,1)</f>
        <v>50.79</v>
      </c>
      <c r="F2025" s="140">
        <f t="shared" si="31"/>
        <v>0.20409533321201015</v>
      </c>
    </row>
    <row r="2026" spans="1:6" x14ac:dyDescent="0.25">
      <c r="A2026" s="22">
        <v>43072</v>
      </c>
      <c r="B2026" s="21" t="s">
        <v>41</v>
      </c>
      <c r="C2026" s="5">
        <v>63.89350276404523</v>
      </c>
      <c r="D2026">
        <v>40</v>
      </c>
      <c r="E2026" s="65">
        <f>VLOOKUP(B2026,'SKU List'!$A$6:$C$11,3,1)</f>
        <v>50.79</v>
      </c>
      <c r="F2026" s="140">
        <f t="shared" si="31"/>
        <v>0.25799375396820695</v>
      </c>
    </row>
    <row r="2027" spans="1:6" ht="15" customHeight="1" x14ac:dyDescent="0.25">
      <c r="A2027" s="22">
        <v>43072</v>
      </c>
      <c r="B2027" s="21" t="s">
        <v>33</v>
      </c>
      <c r="C2027" s="5">
        <v>52.808960836787257</v>
      </c>
      <c r="D2027">
        <v>25</v>
      </c>
      <c r="E2027" s="65">
        <f>VLOOKUP(B2027,'SKU List'!$A$6:$C$11,3,1)</f>
        <v>45.710999999999999</v>
      </c>
      <c r="F2027" s="140">
        <f t="shared" si="31"/>
        <v>0.15527905398672659</v>
      </c>
    </row>
    <row r="2028" spans="1:6" ht="15" customHeight="1" x14ac:dyDescent="0.25">
      <c r="A2028" s="22">
        <v>43073</v>
      </c>
      <c r="B2028" s="21" t="s">
        <v>34</v>
      </c>
      <c r="C2028" s="5">
        <v>51.186680182726043</v>
      </c>
      <c r="D2028">
        <v>40</v>
      </c>
      <c r="E2028" s="65">
        <f>VLOOKUP(B2028,'SKU List'!$A$6:$C$11,3,1)</f>
        <v>40.632000000000005</v>
      </c>
      <c r="F2028" s="140">
        <f t="shared" si="31"/>
        <v>0.25976275306965046</v>
      </c>
    </row>
    <row r="2029" spans="1:6" ht="15" customHeight="1" x14ac:dyDescent="0.25">
      <c r="A2029" s="22">
        <v>43073</v>
      </c>
      <c r="B2029" s="21">
        <v>84325322</v>
      </c>
      <c r="C2029" s="5">
        <v>46.036760207374172</v>
      </c>
      <c r="D2029">
        <v>24</v>
      </c>
      <c r="E2029" s="65">
        <f>VLOOKUP(B2029,'SKU List'!$A$6:$C$11,3,1)</f>
        <v>35.552999999999997</v>
      </c>
      <c r="F2029" s="140">
        <f t="shared" si="31"/>
        <v>0.2948769501131881</v>
      </c>
    </row>
    <row r="2030" spans="1:6" ht="15" customHeight="1" x14ac:dyDescent="0.25">
      <c r="A2030" s="22">
        <v>43073</v>
      </c>
      <c r="B2030" s="21" t="s">
        <v>35</v>
      </c>
      <c r="C2030" s="5">
        <v>63.562829747434677</v>
      </c>
      <c r="D2030">
        <v>42</v>
      </c>
      <c r="E2030" s="65">
        <f>VLOOKUP(B2030,'SKU List'!$A$6:$C$11,3,1)</f>
        <v>50.79</v>
      </c>
      <c r="F2030" s="140">
        <f t="shared" si="31"/>
        <v>0.25148316100481743</v>
      </c>
    </row>
    <row r="2031" spans="1:6" ht="15" customHeight="1" x14ac:dyDescent="0.25">
      <c r="A2031" s="22">
        <v>43073</v>
      </c>
      <c r="B2031" s="21" t="s">
        <v>36</v>
      </c>
      <c r="C2031" s="5">
        <v>57.066037097353188</v>
      </c>
      <c r="D2031">
        <v>33</v>
      </c>
      <c r="E2031" s="65">
        <f>VLOOKUP(B2031,'SKU List'!$A$6:$C$11,3,1)</f>
        <v>50.79</v>
      </c>
      <c r="F2031" s="140">
        <f t="shared" si="31"/>
        <v>0.12356836183014745</v>
      </c>
    </row>
    <row r="2032" spans="1:6" x14ac:dyDescent="0.25">
      <c r="A2032" s="22">
        <v>43073</v>
      </c>
      <c r="B2032" s="21" t="s">
        <v>41</v>
      </c>
      <c r="C2032" s="5">
        <v>63.098546541782589</v>
      </c>
      <c r="D2032">
        <v>37</v>
      </c>
      <c r="E2032" s="65">
        <f>VLOOKUP(B2032,'SKU List'!$A$6:$C$11,3,1)</f>
        <v>50.79</v>
      </c>
      <c r="F2032" s="140">
        <f t="shared" si="31"/>
        <v>0.24234192836744617</v>
      </c>
    </row>
    <row r="2033" spans="1:6" ht="15" customHeight="1" x14ac:dyDescent="0.25">
      <c r="A2033" s="22">
        <v>43073</v>
      </c>
      <c r="B2033" s="21" t="s">
        <v>33</v>
      </c>
      <c r="C2033" s="5">
        <v>52.112460821738161</v>
      </c>
      <c r="D2033">
        <v>25</v>
      </c>
      <c r="E2033" s="65">
        <f>VLOOKUP(B2033,'SKU List'!$A$6:$C$11,3,1)</f>
        <v>45.710999999999999</v>
      </c>
      <c r="F2033" s="140">
        <f t="shared" si="31"/>
        <v>0.14004202099578136</v>
      </c>
    </row>
    <row r="2034" spans="1:6" ht="15" customHeight="1" x14ac:dyDescent="0.25">
      <c r="A2034" s="22">
        <v>43074</v>
      </c>
      <c r="B2034" s="21" t="s">
        <v>34</v>
      </c>
      <c r="C2034" s="5">
        <v>50.929206317791085</v>
      </c>
      <c r="D2034">
        <v>37</v>
      </c>
      <c r="E2034" s="65">
        <f>VLOOKUP(B2034,'SKU List'!$A$6:$C$11,3,1)</f>
        <v>40.632000000000005</v>
      </c>
      <c r="F2034" s="140">
        <f t="shared" si="31"/>
        <v>0.25342602672256048</v>
      </c>
    </row>
    <row r="2035" spans="1:6" ht="15" customHeight="1" x14ac:dyDescent="0.25">
      <c r="A2035" s="22">
        <v>43074</v>
      </c>
      <c r="B2035" s="21">
        <v>84325322</v>
      </c>
      <c r="C2035" s="5">
        <v>44.340304184807501</v>
      </c>
      <c r="D2035">
        <v>19</v>
      </c>
      <c r="E2035" s="65">
        <f>VLOOKUP(B2035,'SKU List'!$A$6:$C$11,3,1)</f>
        <v>35.552999999999997</v>
      </c>
      <c r="F2035" s="140">
        <f t="shared" si="31"/>
        <v>0.24716069487265502</v>
      </c>
    </row>
    <row r="2036" spans="1:6" ht="15" customHeight="1" x14ac:dyDescent="0.25">
      <c r="A2036" s="22">
        <v>43074</v>
      </c>
      <c r="B2036" s="21" t="s">
        <v>35</v>
      </c>
      <c r="C2036" s="5">
        <v>58.384351365455828</v>
      </c>
      <c r="D2036">
        <v>37</v>
      </c>
      <c r="E2036" s="65">
        <f>VLOOKUP(B2036,'SKU List'!$A$6:$C$11,3,1)</f>
        <v>50.79</v>
      </c>
      <c r="F2036" s="140">
        <f t="shared" si="31"/>
        <v>0.14952453958369422</v>
      </c>
    </row>
    <row r="2037" spans="1:6" ht="15" customHeight="1" x14ac:dyDescent="0.25">
      <c r="A2037" s="22">
        <v>43074</v>
      </c>
      <c r="B2037" s="21" t="s">
        <v>36</v>
      </c>
      <c r="C2037" s="5">
        <v>56.712692397739822</v>
      </c>
      <c r="D2037">
        <v>44</v>
      </c>
      <c r="E2037" s="65">
        <f>VLOOKUP(B2037,'SKU List'!$A$6:$C$11,3,1)</f>
        <v>50.79</v>
      </c>
      <c r="F2037" s="140">
        <f t="shared" si="31"/>
        <v>0.11661138802401699</v>
      </c>
    </row>
    <row r="2038" spans="1:6" x14ac:dyDescent="0.25">
      <c r="A2038" s="22">
        <v>43074</v>
      </c>
      <c r="B2038" s="21" t="s">
        <v>41</v>
      </c>
      <c r="C2038" s="5">
        <v>60.785488681239812</v>
      </c>
      <c r="D2038">
        <v>40</v>
      </c>
      <c r="E2038" s="65">
        <f>VLOOKUP(B2038,'SKU List'!$A$6:$C$11,3,1)</f>
        <v>50.79</v>
      </c>
      <c r="F2038" s="140">
        <f t="shared" si="31"/>
        <v>0.19680032843551512</v>
      </c>
    </row>
    <row r="2039" spans="1:6" ht="15" customHeight="1" x14ac:dyDescent="0.25">
      <c r="A2039" s="22">
        <v>43074</v>
      </c>
      <c r="B2039" s="21" t="s">
        <v>33</v>
      </c>
      <c r="C2039" s="5">
        <v>58.248833596027836</v>
      </c>
      <c r="D2039">
        <v>25</v>
      </c>
      <c r="E2039" s="65">
        <f>VLOOKUP(B2039,'SKU List'!$A$6:$C$11,3,1)</f>
        <v>45.710999999999999</v>
      </c>
      <c r="F2039" s="140">
        <f t="shared" si="31"/>
        <v>0.27428482413484367</v>
      </c>
    </row>
    <row r="2040" spans="1:6" ht="15" customHeight="1" x14ac:dyDescent="0.25">
      <c r="A2040" s="22">
        <v>43075</v>
      </c>
      <c r="B2040" s="21" t="s">
        <v>34</v>
      </c>
      <c r="C2040" s="5">
        <v>49.489980243469155</v>
      </c>
      <c r="D2040">
        <v>40</v>
      </c>
      <c r="E2040" s="65">
        <f>VLOOKUP(B2040,'SKU List'!$A$6:$C$11,3,1)</f>
        <v>40.632000000000005</v>
      </c>
      <c r="F2040" s="140">
        <f t="shared" si="31"/>
        <v>0.21800502666541516</v>
      </c>
    </row>
    <row r="2041" spans="1:6" ht="15" customHeight="1" x14ac:dyDescent="0.25">
      <c r="A2041" s="22">
        <v>43075</v>
      </c>
      <c r="B2041" s="21">
        <v>84325322</v>
      </c>
      <c r="C2041" s="5">
        <v>41.140846162383411</v>
      </c>
      <c r="D2041">
        <v>24</v>
      </c>
      <c r="E2041" s="65">
        <f>VLOOKUP(B2041,'SKU List'!$A$6:$C$11,3,1)</f>
        <v>35.552999999999997</v>
      </c>
      <c r="F2041" s="140">
        <f t="shared" si="31"/>
        <v>0.15716946987268063</v>
      </c>
    </row>
    <row r="2042" spans="1:6" ht="15" customHeight="1" x14ac:dyDescent="0.25">
      <c r="A2042" s="22">
        <v>43075</v>
      </c>
      <c r="B2042" s="21" t="s">
        <v>35</v>
      </c>
      <c r="C2042" s="5">
        <v>64.327550961133468</v>
      </c>
      <c r="D2042">
        <v>39</v>
      </c>
      <c r="E2042" s="65">
        <f>VLOOKUP(B2042,'SKU List'!$A$6:$C$11,3,1)</f>
        <v>50.79</v>
      </c>
      <c r="F2042" s="140">
        <f t="shared" si="31"/>
        <v>0.26653969208768397</v>
      </c>
    </row>
    <row r="2043" spans="1:6" ht="15" customHeight="1" x14ac:dyDescent="0.25">
      <c r="A2043" s="22">
        <v>43075</v>
      </c>
      <c r="B2043" s="21" t="s">
        <v>36</v>
      </c>
      <c r="C2043" s="5">
        <v>57.537205402479657</v>
      </c>
      <c r="D2043">
        <v>38</v>
      </c>
      <c r="E2043" s="65">
        <f>VLOOKUP(B2043,'SKU List'!$A$6:$C$11,3,1)</f>
        <v>50.79</v>
      </c>
      <c r="F2043" s="140">
        <f t="shared" si="31"/>
        <v>0.13284515460680563</v>
      </c>
    </row>
    <row r="2044" spans="1:6" x14ac:dyDescent="0.25">
      <c r="A2044" s="22">
        <v>43075</v>
      </c>
      <c r="B2044" s="21" t="s">
        <v>41</v>
      </c>
      <c r="C2044" s="5">
        <v>58.885907392414829</v>
      </c>
      <c r="D2044">
        <v>37</v>
      </c>
      <c r="E2044" s="65">
        <f>VLOOKUP(B2044,'SKU List'!$A$6:$C$11,3,1)</f>
        <v>50.79</v>
      </c>
      <c r="F2044" s="140">
        <f t="shared" si="31"/>
        <v>0.15939963363683463</v>
      </c>
    </row>
    <row r="2045" spans="1:6" ht="15" customHeight="1" x14ac:dyDescent="0.25">
      <c r="A2045" s="22">
        <v>43075</v>
      </c>
      <c r="B2045" s="21" t="s">
        <v>33</v>
      </c>
      <c r="C2045" s="5">
        <v>57.672341936824978</v>
      </c>
      <c r="D2045">
        <v>25</v>
      </c>
      <c r="E2045" s="65">
        <f>VLOOKUP(B2045,'SKU List'!$A$6:$C$11,3,1)</f>
        <v>45.710999999999999</v>
      </c>
      <c r="F2045" s="140">
        <f t="shared" si="31"/>
        <v>0.26167316262661022</v>
      </c>
    </row>
    <row r="2046" spans="1:6" ht="15" customHeight="1" x14ac:dyDescent="0.25">
      <c r="A2046" s="22">
        <v>43076</v>
      </c>
      <c r="B2046" s="21" t="s">
        <v>34</v>
      </c>
      <c r="C2046" s="5">
        <v>51.258527026660829</v>
      </c>
      <c r="D2046">
        <v>38</v>
      </c>
      <c r="E2046" s="65">
        <f>VLOOKUP(B2046,'SKU List'!$A$6:$C$11,3,1)</f>
        <v>40.632000000000005</v>
      </c>
      <c r="F2046" s="140">
        <f t="shared" si="31"/>
        <v>0.26153098608635617</v>
      </c>
    </row>
    <row r="2047" spans="1:6" ht="15" customHeight="1" x14ac:dyDescent="0.25">
      <c r="A2047" s="22">
        <v>43076</v>
      </c>
      <c r="B2047" s="21">
        <v>84325322</v>
      </c>
      <c r="C2047" s="5">
        <v>43.274988898017739</v>
      </c>
      <c r="D2047">
        <v>25</v>
      </c>
      <c r="E2047" s="65">
        <f>VLOOKUP(B2047,'SKU List'!$A$6:$C$11,3,1)</f>
        <v>35.552999999999997</v>
      </c>
      <c r="F2047" s="140">
        <f t="shared" si="31"/>
        <v>0.21719654875869102</v>
      </c>
    </row>
    <row r="2048" spans="1:6" ht="15" customHeight="1" x14ac:dyDescent="0.25">
      <c r="A2048" s="22">
        <v>43076</v>
      </c>
      <c r="B2048" s="21" t="s">
        <v>35</v>
      </c>
      <c r="C2048" s="5">
        <v>60.085242501315918</v>
      </c>
      <c r="D2048">
        <v>38</v>
      </c>
      <c r="E2048" s="65">
        <f>VLOOKUP(B2048,'SKU List'!$A$6:$C$11,3,1)</f>
        <v>50.79</v>
      </c>
      <c r="F2048" s="140">
        <f t="shared" si="31"/>
        <v>0.18301324082134118</v>
      </c>
    </row>
    <row r="2049" spans="1:6" ht="15" customHeight="1" x14ac:dyDescent="0.25">
      <c r="A2049" s="22">
        <v>43076</v>
      </c>
      <c r="B2049" s="21" t="s">
        <v>36</v>
      </c>
      <c r="C2049" s="5">
        <v>65.02189959790087</v>
      </c>
      <c r="D2049">
        <v>36</v>
      </c>
      <c r="E2049" s="65">
        <f>VLOOKUP(B2049,'SKU List'!$A$6:$C$11,3,1)</f>
        <v>50.79</v>
      </c>
      <c r="F2049" s="140">
        <f t="shared" si="31"/>
        <v>0.28021066347511064</v>
      </c>
    </row>
    <row r="2050" spans="1:6" x14ac:dyDescent="0.25">
      <c r="A2050" s="22">
        <v>43076</v>
      </c>
      <c r="B2050" s="21" t="s">
        <v>41</v>
      </c>
      <c r="C2050" s="5">
        <v>61.490838018568049</v>
      </c>
      <c r="D2050">
        <v>35</v>
      </c>
      <c r="E2050" s="65">
        <f>VLOOKUP(B2050,'SKU List'!$A$6:$C$11,3,1)</f>
        <v>50.79</v>
      </c>
      <c r="F2050" s="140">
        <f t="shared" si="31"/>
        <v>0.21068789168277319</v>
      </c>
    </row>
    <row r="2051" spans="1:6" ht="15" customHeight="1" x14ac:dyDescent="0.25">
      <c r="A2051" s="22">
        <v>43076</v>
      </c>
      <c r="B2051" s="21" t="s">
        <v>33</v>
      </c>
      <c r="C2051" s="5">
        <v>52.164572809771286</v>
      </c>
      <c r="D2051">
        <v>29</v>
      </c>
      <c r="E2051" s="65">
        <f>VLOOKUP(B2051,'SKU List'!$A$6:$C$11,3,1)</f>
        <v>45.710999999999999</v>
      </c>
      <c r="F2051" s="140">
        <f t="shared" si="31"/>
        <v>0.14118205267378284</v>
      </c>
    </row>
    <row r="2052" spans="1:6" ht="15" customHeight="1" x14ac:dyDescent="0.25">
      <c r="A2052" s="22">
        <v>43077</v>
      </c>
      <c r="B2052" s="21" t="s">
        <v>34</v>
      </c>
      <c r="C2052" s="5">
        <v>51.728922675976165</v>
      </c>
      <c r="D2052">
        <v>42</v>
      </c>
      <c r="E2052" s="65">
        <f>VLOOKUP(B2052,'SKU List'!$A$6:$C$11,3,1)</f>
        <v>40.632000000000005</v>
      </c>
      <c r="F2052" s="140">
        <f t="shared" si="31"/>
        <v>0.27310796111380581</v>
      </c>
    </row>
    <row r="2053" spans="1:6" ht="15" customHeight="1" x14ac:dyDescent="0.25">
      <c r="A2053" s="22">
        <v>43077</v>
      </c>
      <c r="B2053" s="21">
        <v>84325322</v>
      </c>
      <c r="C2053" s="5">
        <v>43.830910358815593</v>
      </c>
      <c r="D2053">
        <v>20</v>
      </c>
      <c r="E2053" s="65">
        <f>VLOOKUP(B2053,'SKU List'!$A$6:$C$11,3,1)</f>
        <v>35.552999999999997</v>
      </c>
      <c r="F2053" s="140">
        <f t="shared" ref="F2053:F2116" si="32">(C2053-E2053)/E2053</f>
        <v>0.23283296371095538</v>
      </c>
    </row>
    <row r="2054" spans="1:6" ht="15" customHeight="1" x14ac:dyDescent="0.25">
      <c r="A2054" s="22">
        <v>43077</v>
      </c>
      <c r="B2054" s="21" t="s">
        <v>35</v>
      </c>
      <c r="C2054" s="5">
        <v>60.392719871062518</v>
      </c>
      <c r="D2054">
        <v>33</v>
      </c>
      <c r="E2054" s="65">
        <f>VLOOKUP(B2054,'SKU List'!$A$6:$C$11,3,1)</f>
        <v>50.79</v>
      </c>
      <c r="F2054" s="140">
        <f t="shared" si="32"/>
        <v>0.18906713666199093</v>
      </c>
    </row>
    <row r="2055" spans="1:6" ht="15" customHeight="1" x14ac:dyDescent="0.25">
      <c r="A2055" s="22">
        <v>43077</v>
      </c>
      <c r="B2055" s="21" t="s">
        <v>36</v>
      </c>
      <c r="C2055" s="5">
        <v>61.26952227651055</v>
      </c>
      <c r="D2055">
        <v>42</v>
      </c>
      <c r="E2055" s="65">
        <f>VLOOKUP(B2055,'SKU List'!$A$6:$C$11,3,1)</f>
        <v>50.79</v>
      </c>
      <c r="F2055" s="140">
        <f t="shared" si="32"/>
        <v>0.20633042481808528</v>
      </c>
    </row>
    <row r="2056" spans="1:6" x14ac:dyDescent="0.25">
      <c r="A2056" s="22">
        <v>43077</v>
      </c>
      <c r="B2056" s="21" t="s">
        <v>41</v>
      </c>
      <c r="C2056" s="5">
        <v>59.126003043416091</v>
      </c>
      <c r="D2056">
        <v>42</v>
      </c>
      <c r="E2056" s="65">
        <f>VLOOKUP(B2056,'SKU List'!$A$6:$C$11,3,1)</f>
        <v>50.79</v>
      </c>
      <c r="F2056" s="140">
        <f t="shared" si="32"/>
        <v>0.16412685653506778</v>
      </c>
    </row>
    <row r="2057" spans="1:6" ht="15" customHeight="1" x14ac:dyDescent="0.25">
      <c r="A2057" s="22">
        <v>43077</v>
      </c>
      <c r="B2057" s="21" t="s">
        <v>33</v>
      </c>
      <c r="C2057" s="5">
        <v>54.093551271391107</v>
      </c>
      <c r="D2057">
        <v>32</v>
      </c>
      <c r="E2057" s="65">
        <f>VLOOKUP(B2057,'SKU List'!$A$6:$C$11,3,1)</f>
        <v>45.710999999999999</v>
      </c>
      <c r="F2057" s="140">
        <f t="shared" si="32"/>
        <v>0.18338148960624595</v>
      </c>
    </row>
    <row r="2058" spans="1:6" ht="15" customHeight="1" x14ac:dyDescent="0.25">
      <c r="A2058" s="22">
        <v>43078</v>
      </c>
      <c r="B2058" s="21" t="s">
        <v>34</v>
      </c>
      <c r="C2058" s="5">
        <v>48.591464210635642</v>
      </c>
      <c r="D2058">
        <v>41</v>
      </c>
      <c r="E2058" s="65">
        <f>VLOOKUP(B2058,'SKU List'!$A$6:$C$11,3,1)</f>
        <v>40.632000000000005</v>
      </c>
      <c r="F2058" s="140">
        <f t="shared" si="32"/>
        <v>0.19589151926155829</v>
      </c>
    </row>
    <row r="2059" spans="1:6" ht="15" customHeight="1" x14ac:dyDescent="0.25">
      <c r="A2059" s="22">
        <v>43078</v>
      </c>
      <c r="B2059" s="21">
        <v>84325322</v>
      </c>
      <c r="C2059" s="5">
        <v>44.794068782910323</v>
      </c>
      <c r="D2059">
        <v>23</v>
      </c>
      <c r="E2059" s="65">
        <f>VLOOKUP(B2059,'SKU List'!$A$6:$C$11,3,1)</f>
        <v>35.552999999999997</v>
      </c>
      <c r="F2059" s="140">
        <f t="shared" si="32"/>
        <v>0.25992374153827597</v>
      </c>
    </row>
    <row r="2060" spans="1:6" ht="15" customHeight="1" x14ac:dyDescent="0.25">
      <c r="A2060" s="22">
        <v>43078</v>
      </c>
      <c r="B2060" s="21" t="s">
        <v>35</v>
      </c>
      <c r="C2060" s="5">
        <v>65.045712834831932</v>
      </c>
      <c r="D2060">
        <v>36</v>
      </c>
      <c r="E2060" s="65">
        <f>VLOOKUP(B2060,'SKU List'!$A$6:$C$11,3,1)</f>
        <v>50.79</v>
      </c>
      <c r="F2060" s="140">
        <f t="shared" si="32"/>
        <v>0.28067952027627352</v>
      </c>
    </row>
    <row r="2061" spans="1:6" ht="15" customHeight="1" x14ac:dyDescent="0.25">
      <c r="A2061" s="22">
        <v>43078</v>
      </c>
      <c r="B2061" s="21" t="s">
        <v>36</v>
      </c>
      <c r="C2061" s="5">
        <v>56.19373432276705</v>
      </c>
      <c r="D2061">
        <v>42</v>
      </c>
      <c r="E2061" s="65">
        <f>VLOOKUP(B2061,'SKU List'!$A$6:$C$11,3,1)</f>
        <v>50.79</v>
      </c>
      <c r="F2061" s="140">
        <f t="shared" si="32"/>
        <v>0.10639366652425773</v>
      </c>
    </row>
    <row r="2062" spans="1:6" x14ac:dyDescent="0.25">
      <c r="A2062" s="22">
        <v>43078</v>
      </c>
      <c r="B2062" s="21" t="s">
        <v>41</v>
      </c>
      <c r="C2062" s="5">
        <v>63.495795758392518</v>
      </c>
      <c r="D2062">
        <v>34</v>
      </c>
      <c r="E2062" s="65">
        <f>VLOOKUP(B2062,'SKU List'!$A$6:$C$11,3,1)</f>
        <v>50.79</v>
      </c>
      <c r="F2062" s="140">
        <f t="shared" si="32"/>
        <v>0.2501633344830187</v>
      </c>
    </row>
    <row r="2063" spans="1:6" ht="15" customHeight="1" x14ac:dyDescent="0.25">
      <c r="A2063" s="22">
        <v>43078</v>
      </c>
      <c r="B2063" s="21" t="s">
        <v>33</v>
      </c>
      <c r="C2063" s="5">
        <v>51.82045129165212</v>
      </c>
      <c r="D2063">
        <v>32</v>
      </c>
      <c r="E2063" s="65">
        <f>VLOOKUP(B2063,'SKU List'!$A$6:$C$11,3,1)</f>
        <v>45.710999999999999</v>
      </c>
      <c r="F2063" s="140">
        <f t="shared" si="32"/>
        <v>0.13365385337560151</v>
      </c>
    </row>
    <row r="2064" spans="1:6" ht="15" customHeight="1" x14ac:dyDescent="0.25">
      <c r="A2064" s="22">
        <v>43079</v>
      </c>
      <c r="B2064" s="21" t="s">
        <v>34</v>
      </c>
      <c r="C2064" s="5">
        <v>46.211493027231775</v>
      </c>
      <c r="D2064">
        <v>45</v>
      </c>
      <c r="E2064" s="65">
        <f>VLOOKUP(B2064,'SKU List'!$A$6:$C$11,3,1)</f>
        <v>40.632000000000005</v>
      </c>
      <c r="F2064" s="140">
        <f t="shared" si="32"/>
        <v>0.13731770592714534</v>
      </c>
    </row>
    <row r="2065" spans="1:6" ht="15" customHeight="1" x14ac:dyDescent="0.25">
      <c r="A2065" s="22">
        <v>43079</v>
      </c>
      <c r="B2065" s="21">
        <v>84325322</v>
      </c>
      <c r="C2065" s="5">
        <v>42.834918378433208</v>
      </c>
      <c r="D2065">
        <v>20</v>
      </c>
      <c r="E2065" s="65">
        <f>VLOOKUP(B2065,'SKU List'!$A$6:$C$11,3,1)</f>
        <v>35.552999999999997</v>
      </c>
      <c r="F2065" s="140">
        <f t="shared" si="32"/>
        <v>0.20481867573575258</v>
      </c>
    </row>
    <row r="2066" spans="1:6" ht="15" customHeight="1" x14ac:dyDescent="0.25">
      <c r="A2066" s="22">
        <v>43079</v>
      </c>
      <c r="B2066" s="21" t="s">
        <v>35</v>
      </c>
      <c r="C2066" s="5">
        <v>59.22118568218098</v>
      </c>
      <c r="D2066">
        <v>33</v>
      </c>
      <c r="E2066" s="65">
        <f>VLOOKUP(B2066,'SKU List'!$A$6:$C$11,3,1)</f>
        <v>50.79</v>
      </c>
      <c r="F2066" s="140">
        <f t="shared" si="32"/>
        <v>0.16600089943258478</v>
      </c>
    </row>
    <row r="2067" spans="1:6" ht="15" customHeight="1" x14ac:dyDescent="0.25">
      <c r="A2067" s="22">
        <v>43079</v>
      </c>
      <c r="B2067" s="21" t="s">
        <v>36</v>
      </c>
      <c r="C2067" s="5">
        <v>56.337951793665596</v>
      </c>
      <c r="D2067">
        <v>40</v>
      </c>
      <c r="E2067" s="65">
        <f>VLOOKUP(B2067,'SKU List'!$A$6:$C$11,3,1)</f>
        <v>50.79</v>
      </c>
      <c r="F2067" s="140">
        <f t="shared" si="32"/>
        <v>0.10923315207059651</v>
      </c>
    </row>
    <row r="2068" spans="1:6" x14ac:dyDescent="0.25">
      <c r="A2068" s="22">
        <v>43079</v>
      </c>
      <c r="B2068" s="21" t="s">
        <v>41</v>
      </c>
      <c r="C2068" s="5">
        <v>60.590462790776748</v>
      </c>
      <c r="D2068">
        <v>33</v>
      </c>
      <c r="E2068" s="65">
        <f>VLOOKUP(B2068,'SKU List'!$A$6:$C$11,3,1)</f>
        <v>50.79</v>
      </c>
      <c r="F2068" s="140">
        <f t="shared" si="32"/>
        <v>0.19296048022793363</v>
      </c>
    </row>
    <row r="2069" spans="1:6" ht="15" customHeight="1" x14ac:dyDescent="0.25">
      <c r="A2069" s="22">
        <v>43079</v>
      </c>
      <c r="B2069" s="21" t="s">
        <v>33</v>
      </c>
      <c r="C2069" s="5">
        <v>52.251828404823286</v>
      </c>
      <c r="D2069">
        <v>26</v>
      </c>
      <c r="E2069" s="65">
        <f>VLOOKUP(B2069,'SKU List'!$A$6:$C$11,3,1)</f>
        <v>45.710999999999999</v>
      </c>
      <c r="F2069" s="140">
        <f t="shared" si="32"/>
        <v>0.14309090601437918</v>
      </c>
    </row>
    <row r="2070" spans="1:6" ht="15" customHeight="1" x14ac:dyDescent="0.25">
      <c r="A2070" s="22">
        <v>43080</v>
      </c>
      <c r="B2070" s="21" t="s">
        <v>34</v>
      </c>
      <c r="C2070" s="5">
        <v>46.051466371410719</v>
      </c>
      <c r="D2070">
        <v>48</v>
      </c>
      <c r="E2070" s="65">
        <f>VLOOKUP(B2070,'SKU List'!$A$6:$C$11,3,1)</f>
        <v>40.632000000000005</v>
      </c>
      <c r="F2070" s="140">
        <f t="shared" si="32"/>
        <v>0.13337926686874171</v>
      </c>
    </row>
    <row r="2071" spans="1:6" ht="15" customHeight="1" x14ac:dyDescent="0.25">
      <c r="A2071" s="22">
        <v>43080</v>
      </c>
      <c r="B2071" s="21">
        <v>84325322</v>
      </c>
      <c r="C2071" s="5">
        <v>46.077275066885008</v>
      </c>
      <c r="D2071">
        <v>23</v>
      </c>
      <c r="E2071" s="65">
        <f>VLOOKUP(B2071,'SKU List'!$A$6:$C$11,3,1)</f>
        <v>35.552999999999997</v>
      </c>
      <c r="F2071" s="140">
        <f t="shared" si="32"/>
        <v>0.29601651244297278</v>
      </c>
    </row>
    <row r="2072" spans="1:6" ht="15" customHeight="1" x14ac:dyDescent="0.25">
      <c r="A2072" s="22">
        <v>43080</v>
      </c>
      <c r="B2072" s="21" t="s">
        <v>35</v>
      </c>
      <c r="C2072" s="5">
        <v>63.530055096717028</v>
      </c>
      <c r="D2072">
        <v>41</v>
      </c>
      <c r="E2072" s="65">
        <f>VLOOKUP(B2072,'SKU List'!$A$6:$C$11,3,1)</f>
        <v>50.79</v>
      </c>
      <c r="F2072" s="140">
        <f t="shared" si="32"/>
        <v>0.2508378636880691</v>
      </c>
    </row>
    <row r="2073" spans="1:6" ht="15" customHeight="1" x14ac:dyDescent="0.25">
      <c r="A2073" s="22">
        <v>43080</v>
      </c>
      <c r="B2073" s="21" t="s">
        <v>36</v>
      </c>
      <c r="C2073" s="5">
        <v>55.926859305690563</v>
      </c>
      <c r="D2073">
        <v>40</v>
      </c>
      <c r="E2073" s="65">
        <f>VLOOKUP(B2073,'SKU List'!$A$6:$C$11,3,1)</f>
        <v>50.79</v>
      </c>
      <c r="F2073" s="140">
        <f t="shared" si="32"/>
        <v>0.10113918695984571</v>
      </c>
    </row>
    <row r="2074" spans="1:6" x14ac:dyDescent="0.25">
      <c r="A2074" s="22">
        <v>43080</v>
      </c>
      <c r="B2074" s="21" t="s">
        <v>41</v>
      </c>
      <c r="C2074" s="5">
        <v>63.642538072408783</v>
      </c>
      <c r="D2074">
        <v>33</v>
      </c>
      <c r="E2074" s="65">
        <f>VLOOKUP(B2074,'SKU List'!$A$6:$C$11,3,1)</f>
        <v>50.79</v>
      </c>
      <c r="F2074" s="140">
        <f t="shared" si="32"/>
        <v>0.25305253145124601</v>
      </c>
    </row>
    <row r="2075" spans="1:6" ht="15" customHeight="1" x14ac:dyDescent="0.25">
      <c r="A2075" s="22">
        <v>43080</v>
      </c>
      <c r="B2075" s="21" t="s">
        <v>33</v>
      </c>
      <c r="C2075" s="5">
        <v>51.848344497837758</v>
      </c>
      <c r="D2075">
        <v>31</v>
      </c>
      <c r="E2075" s="65">
        <f>VLOOKUP(B2075,'SKU List'!$A$6:$C$11,3,1)</f>
        <v>45.710999999999999</v>
      </c>
      <c r="F2075" s="140">
        <f t="shared" si="32"/>
        <v>0.13426406111959396</v>
      </c>
    </row>
    <row r="2076" spans="1:6" ht="15" customHeight="1" x14ac:dyDescent="0.25">
      <c r="A2076" s="22">
        <v>43081</v>
      </c>
      <c r="B2076" s="21" t="s">
        <v>34</v>
      </c>
      <c r="C2076" s="5">
        <v>51.106940193920657</v>
      </c>
      <c r="D2076">
        <v>47</v>
      </c>
      <c r="E2076" s="65">
        <f>VLOOKUP(B2076,'SKU List'!$A$6:$C$11,3,1)</f>
        <v>40.632000000000005</v>
      </c>
      <c r="F2076" s="140">
        <f t="shared" si="32"/>
        <v>0.25780026072850587</v>
      </c>
    </row>
    <row r="2077" spans="1:6" ht="15" customHeight="1" x14ac:dyDescent="0.25">
      <c r="A2077" s="22">
        <v>43081</v>
      </c>
      <c r="B2077" s="21">
        <v>84325322</v>
      </c>
      <c r="C2077" s="5">
        <v>43.631242832274076</v>
      </c>
      <c r="D2077">
        <v>20</v>
      </c>
      <c r="E2077" s="65">
        <f>VLOOKUP(B2077,'SKU List'!$A$6:$C$11,3,1)</f>
        <v>35.552999999999997</v>
      </c>
      <c r="F2077" s="140">
        <f t="shared" si="32"/>
        <v>0.2272169108731775</v>
      </c>
    </row>
    <row r="2078" spans="1:6" ht="15" customHeight="1" x14ac:dyDescent="0.25">
      <c r="A2078" s="22">
        <v>43081</v>
      </c>
      <c r="B2078" s="21" t="s">
        <v>35</v>
      </c>
      <c r="C2078" s="5">
        <v>63.45245510094469</v>
      </c>
      <c r="D2078">
        <v>39</v>
      </c>
      <c r="E2078" s="65">
        <f>VLOOKUP(B2078,'SKU List'!$A$6:$C$11,3,1)</f>
        <v>50.79</v>
      </c>
      <c r="F2078" s="140">
        <f t="shared" si="32"/>
        <v>0.24931000395638298</v>
      </c>
    </row>
    <row r="2079" spans="1:6" ht="15" customHeight="1" x14ac:dyDescent="0.25">
      <c r="A2079" s="22">
        <v>43081</v>
      </c>
      <c r="B2079" s="21" t="s">
        <v>36</v>
      </c>
      <c r="C2079" s="5">
        <v>62.832561968736201</v>
      </c>
      <c r="D2079">
        <v>41</v>
      </c>
      <c r="E2079" s="65">
        <f>VLOOKUP(B2079,'SKU List'!$A$6:$C$11,3,1)</f>
        <v>50.79</v>
      </c>
      <c r="F2079" s="140">
        <f t="shared" si="32"/>
        <v>0.23710498067998034</v>
      </c>
    </row>
    <row r="2080" spans="1:6" x14ac:dyDescent="0.25">
      <c r="A2080" s="22">
        <v>43081</v>
      </c>
      <c r="B2080" s="21" t="s">
        <v>41</v>
      </c>
      <c r="C2080" s="5">
        <v>60.628407067854297</v>
      </c>
      <c r="D2080">
        <v>37</v>
      </c>
      <c r="E2080" s="65">
        <f>VLOOKUP(B2080,'SKU List'!$A$6:$C$11,3,1)</f>
        <v>50.79</v>
      </c>
      <c r="F2080" s="140">
        <f t="shared" si="32"/>
        <v>0.19370756187939159</v>
      </c>
    </row>
    <row r="2081" spans="1:6" ht="15" customHeight="1" x14ac:dyDescent="0.25">
      <c r="A2081" s="22">
        <v>43081</v>
      </c>
      <c r="B2081" s="21" t="s">
        <v>33</v>
      </c>
      <c r="C2081" s="5">
        <v>56.69716611005861</v>
      </c>
      <c r="D2081">
        <v>25</v>
      </c>
      <c r="E2081" s="65">
        <f>VLOOKUP(B2081,'SKU List'!$A$6:$C$11,3,1)</f>
        <v>45.710999999999999</v>
      </c>
      <c r="F2081" s="140">
        <f t="shared" si="32"/>
        <v>0.24033965807045596</v>
      </c>
    </row>
    <row r="2082" spans="1:6" ht="15" customHeight="1" x14ac:dyDescent="0.25">
      <c r="A2082" s="22">
        <v>43082</v>
      </c>
      <c r="B2082" s="21" t="s">
        <v>34</v>
      </c>
      <c r="C2082" s="5">
        <v>47.23286612277176</v>
      </c>
      <c r="D2082">
        <v>36</v>
      </c>
      <c r="E2082" s="65">
        <f>VLOOKUP(B2082,'SKU List'!$A$6:$C$11,3,1)</f>
        <v>40.632000000000005</v>
      </c>
      <c r="F2082" s="140">
        <f t="shared" si="32"/>
        <v>0.16245486618359309</v>
      </c>
    </row>
    <row r="2083" spans="1:6" ht="15" customHeight="1" x14ac:dyDescent="0.25">
      <c r="A2083" s="22">
        <v>43082</v>
      </c>
      <c r="B2083" s="21">
        <v>84325322</v>
      </c>
      <c r="C2083" s="5">
        <v>43.056398579329354</v>
      </c>
      <c r="D2083">
        <v>23</v>
      </c>
      <c r="E2083" s="65">
        <f>VLOOKUP(B2083,'SKU List'!$A$6:$C$11,3,1)</f>
        <v>35.552999999999997</v>
      </c>
      <c r="F2083" s="140">
        <f t="shared" si="32"/>
        <v>0.21104825413690426</v>
      </c>
    </row>
    <row r="2084" spans="1:6" ht="15" customHeight="1" x14ac:dyDescent="0.25">
      <c r="A2084" s="22">
        <v>43082</v>
      </c>
      <c r="B2084" s="21" t="s">
        <v>35</v>
      </c>
      <c r="C2084" s="5">
        <v>65.881595413609702</v>
      </c>
      <c r="D2084">
        <v>36</v>
      </c>
      <c r="E2084" s="65">
        <f>VLOOKUP(B2084,'SKU List'!$A$6:$C$11,3,1)</f>
        <v>50.79</v>
      </c>
      <c r="F2084" s="140">
        <f t="shared" si="32"/>
        <v>0.29713714143748182</v>
      </c>
    </row>
    <row r="2085" spans="1:6" ht="15" customHeight="1" x14ac:dyDescent="0.25">
      <c r="A2085" s="22">
        <v>43082</v>
      </c>
      <c r="B2085" s="21" t="s">
        <v>36</v>
      </c>
      <c r="C2085" s="5">
        <v>61.931889197799094</v>
      </c>
      <c r="D2085">
        <v>37</v>
      </c>
      <c r="E2085" s="65">
        <f>VLOOKUP(B2085,'SKU List'!$A$6:$C$11,3,1)</f>
        <v>50.79</v>
      </c>
      <c r="F2085" s="140">
        <f t="shared" si="32"/>
        <v>0.2193717109233923</v>
      </c>
    </row>
    <row r="2086" spans="1:6" x14ac:dyDescent="0.25">
      <c r="A2086" s="22">
        <v>43082</v>
      </c>
      <c r="B2086" s="21" t="s">
        <v>41</v>
      </c>
      <c r="C2086" s="5">
        <v>65.72264689218683</v>
      </c>
      <c r="D2086">
        <v>34</v>
      </c>
      <c r="E2086" s="65">
        <f>VLOOKUP(B2086,'SKU List'!$A$6:$C$11,3,1)</f>
        <v>50.79</v>
      </c>
      <c r="F2086" s="140">
        <f t="shared" si="32"/>
        <v>0.29400761748743515</v>
      </c>
    </row>
    <row r="2087" spans="1:6" ht="15" customHeight="1" x14ac:dyDescent="0.25">
      <c r="A2087" s="22">
        <v>43082</v>
      </c>
      <c r="B2087" s="21" t="s">
        <v>33</v>
      </c>
      <c r="C2087" s="5">
        <v>55.317766248773403</v>
      </c>
      <c r="D2087">
        <v>30</v>
      </c>
      <c r="E2087" s="65">
        <f>VLOOKUP(B2087,'SKU List'!$A$6:$C$11,3,1)</f>
        <v>45.710999999999999</v>
      </c>
      <c r="F2087" s="140">
        <f t="shared" si="32"/>
        <v>0.21016311716596453</v>
      </c>
    </row>
    <row r="2088" spans="1:6" ht="15" customHeight="1" x14ac:dyDescent="0.25">
      <c r="A2088" s="22">
        <v>43083</v>
      </c>
      <c r="B2088" s="21" t="s">
        <v>34</v>
      </c>
      <c r="C2088" s="5">
        <v>46.71258158187949</v>
      </c>
      <c r="D2088">
        <v>36</v>
      </c>
      <c r="E2088" s="65">
        <f>VLOOKUP(B2088,'SKU List'!$A$6:$C$11,3,1)</f>
        <v>40.632000000000005</v>
      </c>
      <c r="F2088" s="140">
        <f t="shared" si="32"/>
        <v>0.14965006846523637</v>
      </c>
    </row>
    <row r="2089" spans="1:6" ht="15" customHeight="1" x14ac:dyDescent="0.25">
      <c r="A2089" s="22">
        <v>43083</v>
      </c>
      <c r="B2089" s="21">
        <v>84325322</v>
      </c>
      <c r="C2089" s="5">
        <v>46.044107687267612</v>
      </c>
      <c r="D2089">
        <v>20</v>
      </c>
      <c r="E2089" s="65">
        <f>VLOOKUP(B2089,'SKU List'!$A$6:$C$11,3,1)</f>
        <v>35.552999999999997</v>
      </c>
      <c r="F2089" s="140">
        <f t="shared" si="32"/>
        <v>0.29508361283907447</v>
      </c>
    </row>
    <row r="2090" spans="1:6" ht="15" customHeight="1" x14ac:dyDescent="0.25">
      <c r="A2090" s="22">
        <v>43083</v>
      </c>
      <c r="B2090" s="21" t="s">
        <v>35</v>
      </c>
      <c r="C2090" s="5">
        <v>56.091568560142228</v>
      </c>
      <c r="D2090">
        <v>37</v>
      </c>
      <c r="E2090" s="65">
        <f>VLOOKUP(B2090,'SKU List'!$A$6:$C$11,3,1)</f>
        <v>50.79</v>
      </c>
      <c r="F2090" s="140">
        <f t="shared" si="32"/>
        <v>0.10438213349364499</v>
      </c>
    </row>
    <row r="2091" spans="1:6" ht="15" customHeight="1" x14ac:dyDescent="0.25">
      <c r="A2091" s="22">
        <v>43083</v>
      </c>
      <c r="B2091" s="21" t="s">
        <v>36</v>
      </c>
      <c r="C2091" s="5">
        <v>61.271132005000794</v>
      </c>
      <c r="D2091">
        <v>42</v>
      </c>
      <c r="E2091" s="65">
        <f>VLOOKUP(B2091,'SKU List'!$A$6:$C$11,3,1)</f>
        <v>50.79</v>
      </c>
      <c r="F2091" s="140">
        <f t="shared" si="32"/>
        <v>0.20636211862572937</v>
      </c>
    </row>
    <row r="2092" spans="1:6" x14ac:dyDescent="0.25">
      <c r="A2092" s="22">
        <v>43083</v>
      </c>
      <c r="B2092" s="21" t="s">
        <v>41</v>
      </c>
      <c r="C2092" s="5">
        <v>57.806591314386814</v>
      </c>
      <c r="D2092">
        <v>41</v>
      </c>
      <c r="E2092" s="65">
        <f>VLOOKUP(B2092,'SKU List'!$A$6:$C$11,3,1)</f>
        <v>50.79</v>
      </c>
      <c r="F2092" s="140">
        <f t="shared" si="32"/>
        <v>0.13814907096646614</v>
      </c>
    </row>
    <row r="2093" spans="1:6" ht="15" customHeight="1" x14ac:dyDescent="0.25">
      <c r="A2093" s="22">
        <v>43083</v>
      </c>
      <c r="B2093" s="21" t="s">
        <v>33</v>
      </c>
      <c r="C2093" s="5">
        <v>51.890761087714068</v>
      </c>
      <c r="D2093">
        <v>26</v>
      </c>
      <c r="E2093" s="65">
        <f>VLOOKUP(B2093,'SKU List'!$A$6:$C$11,3,1)</f>
        <v>45.710999999999999</v>
      </c>
      <c r="F2093" s="140">
        <f t="shared" si="32"/>
        <v>0.13519199071807814</v>
      </c>
    </row>
    <row r="2094" spans="1:6" ht="15" customHeight="1" x14ac:dyDescent="0.25">
      <c r="A2094" s="22">
        <v>43084</v>
      </c>
      <c r="B2094" s="21" t="s">
        <v>34</v>
      </c>
      <c r="C2094" s="5">
        <v>52.717239195500696</v>
      </c>
      <c r="D2094">
        <v>41</v>
      </c>
      <c r="E2094" s="65">
        <f>VLOOKUP(B2094,'SKU List'!$A$6:$C$11,3,1)</f>
        <v>40.632000000000005</v>
      </c>
      <c r="F2094" s="140">
        <f t="shared" si="32"/>
        <v>0.29743156122023751</v>
      </c>
    </row>
    <row r="2095" spans="1:6" ht="15" customHeight="1" x14ac:dyDescent="0.25">
      <c r="A2095" s="22">
        <v>43084</v>
      </c>
      <c r="B2095" s="21">
        <v>84325322</v>
      </c>
      <c r="C2095" s="5">
        <v>40.249082957506623</v>
      </c>
      <c r="D2095">
        <v>19</v>
      </c>
      <c r="E2095" s="65">
        <f>VLOOKUP(B2095,'SKU List'!$A$6:$C$11,3,1)</f>
        <v>35.552999999999997</v>
      </c>
      <c r="F2095" s="140">
        <f t="shared" si="32"/>
        <v>0.13208682692055876</v>
      </c>
    </row>
    <row r="2096" spans="1:6" ht="15" customHeight="1" x14ac:dyDescent="0.25">
      <c r="A2096" s="22">
        <v>43084</v>
      </c>
      <c r="B2096" s="21" t="s">
        <v>35</v>
      </c>
      <c r="C2096" s="5">
        <v>60.148707816725235</v>
      </c>
      <c r="D2096">
        <v>38</v>
      </c>
      <c r="E2096" s="65">
        <f>VLOOKUP(B2096,'SKU List'!$A$6:$C$11,3,1)</f>
        <v>50.79</v>
      </c>
      <c r="F2096" s="140">
        <f t="shared" si="32"/>
        <v>0.1842628040308178</v>
      </c>
    </row>
    <row r="2097" spans="1:6" ht="15" customHeight="1" x14ac:dyDescent="0.25">
      <c r="A2097" s="22">
        <v>43084</v>
      </c>
      <c r="B2097" s="21" t="s">
        <v>36</v>
      </c>
      <c r="C2097" s="5">
        <v>64.850542217787421</v>
      </c>
      <c r="D2097">
        <v>42</v>
      </c>
      <c r="E2097" s="65">
        <f>VLOOKUP(B2097,'SKU List'!$A$6:$C$11,3,1)</f>
        <v>50.79</v>
      </c>
      <c r="F2097" s="140">
        <f t="shared" si="32"/>
        <v>0.2768368225593113</v>
      </c>
    </row>
    <row r="2098" spans="1:6" x14ac:dyDescent="0.25">
      <c r="A2098" s="22">
        <v>43084</v>
      </c>
      <c r="B2098" s="21" t="s">
        <v>41</v>
      </c>
      <c r="C2098" s="5">
        <v>57.510901851546748</v>
      </c>
      <c r="D2098">
        <v>44</v>
      </c>
      <c r="E2098" s="65">
        <f>VLOOKUP(B2098,'SKU List'!$A$6:$C$11,3,1)</f>
        <v>50.79</v>
      </c>
      <c r="F2098" s="140">
        <f t="shared" si="32"/>
        <v>0.13232726622458651</v>
      </c>
    </row>
    <row r="2099" spans="1:6" ht="15" customHeight="1" x14ac:dyDescent="0.25">
      <c r="A2099" s="22">
        <v>43084</v>
      </c>
      <c r="B2099" s="21" t="s">
        <v>33</v>
      </c>
      <c r="C2099" s="5">
        <v>52.201033240266725</v>
      </c>
      <c r="D2099">
        <v>29</v>
      </c>
      <c r="E2099" s="65">
        <f>VLOOKUP(B2099,'SKU List'!$A$6:$C$11,3,1)</f>
        <v>45.710999999999999</v>
      </c>
      <c r="F2099" s="140">
        <f t="shared" si="32"/>
        <v>0.14197968192047267</v>
      </c>
    </row>
    <row r="2100" spans="1:6" ht="15" customHeight="1" x14ac:dyDescent="0.25">
      <c r="A2100" s="22">
        <v>43085</v>
      </c>
      <c r="B2100" s="21" t="s">
        <v>34</v>
      </c>
      <c r="C2100" s="5">
        <v>45.517723048573885</v>
      </c>
      <c r="D2100">
        <v>48</v>
      </c>
      <c r="E2100" s="65">
        <f>VLOOKUP(B2100,'SKU List'!$A$6:$C$11,3,1)</f>
        <v>40.632000000000005</v>
      </c>
      <c r="F2100" s="140">
        <f t="shared" si="32"/>
        <v>0.12024323313087909</v>
      </c>
    </row>
    <row r="2101" spans="1:6" ht="15" customHeight="1" x14ac:dyDescent="0.25">
      <c r="A2101" s="22">
        <v>43085</v>
      </c>
      <c r="B2101" s="21">
        <v>84325322</v>
      </c>
      <c r="C2101" s="5">
        <v>41.415299532056508</v>
      </c>
      <c r="D2101">
        <v>24</v>
      </c>
      <c r="E2101" s="65">
        <f>VLOOKUP(B2101,'SKU List'!$A$6:$C$11,3,1)</f>
        <v>35.552999999999997</v>
      </c>
      <c r="F2101" s="140">
        <f t="shared" si="32"/>
        <v>0.16488902573781428</v>
      </c>
    </row>
    <row r="2102" spans="1:6" ht="15" customHeight="1" x14ac:dyDescent="0.25">
      <c r="A2102" s="22">
        <v>43085</v>
      </c>
      <c r="B2102" s="21" t="s">
        <v>35</v>
      </c>
      <c r="C2102" s="5">
        <v>64.73198591463175</v>
      </c>
      <c r="D2102">
        <v>35</v>
      </c>
      <c r="E2102" s="65">
        <f>VLOOKUP(B2102,'SKU List'!$A$6:$C$11,3,1)</f>
        <v>50.79</v>
      </c>
      <c r="F2102" s="140">
        <f t="shared" si="32"/>
        <v>0.27450257756707525</v>
      </c>
    </row>
    <row r="2103" spans="1:6" ht="15" customHeight="1" x14ac:dyDescent="0.25">
      <c r="A2103" s="22">
        <v>43085</v>
      </c>
      <c r="B2103" s="21" t="s">
        <v>36</v>
      </c>
      <c r="C2103" s="5">
        <v>63.183946250749422</v>
      </c>
      <c r="D2103">
        <v>35</v>
      </c>
      <c r="E2103" s="65">
        <f>VLOOKUP(B2103,'SKU List'!$A$6:$C$11,3,1)</f>
        <v>50.79</v>
      </c>
      <c r="F2103" s="140">
        <f t="shared" si="32"/>
        <v>0.24402335599034106</v>
      </c>
    </row>
    <row r="2104" spans="1:6" x14ac:dyDescent="0.25">
      <c r="A2104" s="22">
        <v>43085</v>
      </c>
      <c r="B2104" s="21" t="s">
        <v>41</v>
      </c>
      <c r="C2104" s="5">
        <v>61.231844419560396</v>
      </c>
      <c r="D2104">
        <v>38</v>
      </c>
      <c r="E2104" s="65">
        <f>VLOOKUP(B2104,'SKU List'!$A$6:$C$11,3,1)</f>
        <v>50.79</v>
      </c>
      <c r="F2104" s="140">
        <f t="shared" si="32"/>
        <v>0.2055885886899074</v>
      </c>
    </row>
    <row r="2105" spans="1:6" ht="15" customHeight="1" x14ac:dyDescent="0.25">
      <c r="A2105" s="22">
        <v>43085</v>
      </c>
      <c r="B2105" s="21" t="s">
        <v>33</v>
      </c>
      <c r="C2105" s="5">
        <v>59.193926313247353</v>
      </c>
      <c r="D2105">
        <v>29</v>
      </c>
      <c r="E2105" s="65">
        <f>VLOOKUP(B2105,'SKU List'!$A$6:$C$11,3,1)</f>
        <v>45.710999999999999</v>
      </c>
      <c r="F2105" s="140">
        <f t="shared" si="32"/>
        <v>0.29496021336762168</v>
      </c>
    </row>
    <row r="2106" spans="1:6" ht="15" customHeight="1" x14ac:dyDescent="0.25">
      <c r="A2106" s="22">
        <v>43086</v>
      </c>
      <c r="B2106" s="21" t="s">
        <v>34</v>
      </c>
      <c r="C2106" s="5">
        <v>48.000336877762201</v>
      </c>
      <c r="D2106">
        <v>39</v>
      </c>
      <c r="E2106" s="65">
        <f>VLOOKUP(B2106,'SKU List'!$A$6:$C$11,3,1)</f>
        <v>40.632000000000005</v>
      </c>
      <c r="F2106" s="140">
        <f t="shared" si="32"/>
        <v>0.18134319939363544</v>
      </c>
    </row>
    <row r="2107" spans="1:6" ht="15" customHeight="1" x14ac:dyDescent="0.25">
      <c r="A2107" s="22">
        <v>43086</v>
      </c>
      <c r="B2107" s="21">
        <v>84325322</v>
      </c>
      <c r="C2107" s="5">
        <v>42.267306093432239</v>
      </c>
      <c r="D2107">
        <v>22</v>
      </c>
      <c r="E2107" s="65">
        <f>VLOOKUP(B2107,'SKU List'!$A$6:$C$11,3,1)</f>
        <v>35.552999999999997</v>
      </c>
      <c r="F2107" s="140">
        <f t="shared" si="32"/>
        <v>0.18885343271825844</v>
      </c>
    </row>
    <row r="2108" spans="1:6" ht="15" customHeight="1" x14ac:dyDescent="0.25">
      <c r="A2108" s="22">
        <v>43086</v>
      </c>
      <c r="B2108" s="21" t="s">
        <v>35</v>
      </c>
      <c r="C2108" s="5">
        <v>57.768394356980281</v>
      </c>
      <c r="D2108">
        <v>38</v>
      </c>
      <c r="E2108" s="65">
        <f>VLOOKUP(B2108,'SKU List'!$A$6:$C$11,3,1)</f>
        <v>50.79</v>
      </c>
      <c r="F2108" s="140">
        <f t="shared" si="32"/>
        <v>0.13739701431345308</v>
      </c>
    </row>
    <row r="2109" spans="1:6" ht="15" customHeight="1" x14ac:dyDescent="0.25">
      <c r="A2109" s="22">
        <v>43086</v>
      </c>
      <c r="B2109" s="21" t="s">
        <v>36</v>
      </c>
      <c r="C2109" s="5">
        <v>58.793184969120524</v>
      </c>
      <c r="D2109">
        <v>37</v>
      </c>
      <c r="E2109" s="65">
        <f>VLOOKUP(B2109,'SKU List'!$A$6:$C$11,3,1)</f>
        <v>50.79</v>
      </c>
      <c r="F2109" s="140">
        <f t="shared" si="32"/>
        <v>0.15757402971294596</v>
      </c>
    </row>
    <row r="2110" spans="1:6" x14ac:dyDescent="0.25">
      <c r="A2110" s="22">
        <v>43086</v>
      </c>
      <c r="B2110" s="21" t="s">
        <v>41</v>
      </c>
      <c r="C2110" s="5">
        <v>57.722270434973957</v>
      </c>
      <c r="D2110">
        <v>36</v>
      </c>
      <c r="E2110" s="65">
        <f>VLOOKUP(B2110,'SKU List'!$A$6:$C$11,3,1)</f>
        <v>50.79</v>
      </c>
      <c r="F2110" s="140">
        <f t="shared" si="32"/>
        <v>0.13648888432711082</v>
      </c>
    </row>
    <row r="2111" spans="1:6" ht="15" customHeight="1" x14ac:dyDescent="0.25">
      <c r="A2111" s="22">
        <v>43086</v>
      </c>
      <c r="B2111" s="21" t="s">
        <v>33</v>
      </c>
      <c r="C2111" s="5">
        <v>58.893939209101497</v>
      </c>
      <c r="D2111">
        <v>28</v>
      </c>
      <c r="E2111" s="65">
        <f>VLOOKUP(B2111,'SKU List'!$A$6:$C$11,3,1)</f>
        <v>45.710999999999999</v>
      </c>
      <c r="F2111" s="140">
        <f t="shared" si="32"/>
        <v>0.28839752377111633</v>
      </c>
    </row>
    <row r="2112" spans="1:6" ht="15" customHeight="1" x14ac:dyDescent="0.25">
      <c r="A2112" s="22">
        <v>43087</v>
      </c>
      <c r="B2112" s="21" t="s">
        <v>34</v>
      </c>
      <c r="C2112" s="5">
        <v>47.889224687255528</v>
      </c>
      <c r="D2112">
        <v>39</v>
      </c>
      <c r="E2112" s="65">
        <f>VLOOKUP(B2112,'SKU List'!$A$6:$C$11,3,1)</f>
        <v>40.632000000000005</v>
      </c>
      <c r="F2112" s="140">
        <f t="shared" si="32"/>
        <v>0.17860860128114595</v>
      </c>
    </row>
    <row r="2113" spans="1:6" ht="15" customHeight="1" x14ac:dyDescent="0.25">
      <c r="A2113" s="22">
        <v>43087</v>
      </c>
      <c r="B2113" s="21">
        <v>84325322</v>
      </c>
      <c r="C2113" s="5">
        <v>39.775653814797408</v>
      </c>
      <c r="D2113">
        <v>22</v>
      </c>
      <c r="E2113" s="65">
        <f>VLOOKUP(B2113,'SKU List'!$A$6:$C$11,3,1)</f>
        <v>35.552999999999997</v>
      </c>
      <c r="F2113" s="140">
        <f t="shared" si="32"/>
        <v>0.11877067518345601</v>
      </c>
    </row>
    <row r="2114" spans="1:6" ht="15" customHeight="1" x14ac:dyDescent="0.25">
      <c r="A2114" s="22">
        <v>43087</v>
      </c>
      <c r="B2114" s="21" t="s">
        <v>35</v>
      </c>
      <c r="C2114" s="5">
        <v>62.050321078081055</v>
      </c>
      <c r="D2114">
        <v>40</v>
      </c>
      <c r="E2114" s="65">
        <f>VLOOKUP(B2114,'SKU List'!$A$6:$C$11,3,1)</f>
        <v>50.79</v>
      </c>
      <c r="F2114" s="140">
        <f t="shared" si="32"/>
        <v>0.22170350616422635</v>
      </c>
    </row>
    <row r="2115" spans="1:6" ht="15" customHeight="1" x14ac:dyDescent="0.25">
      <c r="A2115" s="22">
        <v>43087</v>
      </c>
      <c r="B2115" s="21" t="s">
        <v>36</v>
      </c>
      <c r="C2115" s="5">
        <v>62.388424447873881</v>
      </c>
      <c r="D2115">
        <v>35</v>
      </c>
      <c r="E2115" s="65">
        <f>VLOOKUP(B2115,'SKU List'!$A$6:$C$11,3,1)</f>
        <v>50.79</v>
      </c>
      <c r="F2115" s="140">
        <f t="shared" si="32"/>
        <v>0.22836039472088762</v>
      </c>
    </row>
    <row r="2116" spans="1:6" x14ac:dyDescent="0.25">
      <c r="A2116" s="22">
        <v>43087</v>
      </c>
      <c r="B2116" s="21" t="s">
        <v>41</v>
      </c>
      <c r="C2116" s="5">
        <v>60.697882865634185</v>
      </c>
      <c r="D2116">
        <v>35</v>
      </c>
      <c r="E2116" s="65">
        <f>VLOOKUP(B2116,'SKU List'!$A$6:$C$11,3,1)</f>
        <v>50.79</v>
      </c>
      <c r="F2116" s="140">
        <f t="shared" si="32"/>
        <v>0.19507546496621747</v>
      </c>
    </row>
    <row r="2117" spans="1:6" ht="15" customHeight="1" x14ac:dyDescent="0.25">
      <c r="A2117" s="22">
        <v>43087</v>
      </c>
      <c r="B2117" s="21" t="s">
        <v>33</v>
      </c>
      <c r="C2117" s="5">
        <v>56.045569139720776</v>
      </c>
      <c r="D2117">
        <v>26</v>
      </c>
      <c r="E2117" s="65">
        <f>VLOOKUP(B2117,'SKU List'!$A$6:$C$11,3,1)</f>
        <v>45.710999999999999</v>
      </c>
      <c r="F2117" s="140">
        <f t="shared" ref="F2117:F2180" si="33">(C2117-E2117)/E2117</f>
        <v>0.22608494978715796</v>
      </c>
    </row>
    <row r="2118" spans="1:6" ht="15" customHeight="1" x14ac:dyDescent="0.25">
      <c r="A2118" s="22">
        <v>43088</v>
      </c>
      <c r="B2118" s="21" t="s">
        <v>34</v>
      </c>
      <c r="C2118" s="5">
        <v>48.160017271535565</v>
      </c>
      <c r="D2118">
        <v>35</v>
      </c>
      <c r="E2118" s="65">
        <f>VLOOKUP(B2118,'SKU List'!$A$6:$C$11,3,1)</f>
        <v>40.632000000000005</v>
      </c>
      <c r="F2118" s="140">
        <f t="shared" si="33"/>
        <v>0.18527311654694723</v>
      </c>
    </row>
    <row r="2119" spans="1:6" ht="15" customHeight="1" x14ac:dyDescent="0.25">
      <c r="A2119" s="22">
        <v>43088</v>
      </c>
      <c r="B2119" s="21">
        <v>84325322</v>
      </c>
      <c r="C2119" s="5">
        <v>42.37615751658511</v>
      </c>
      <c r="D2119">
        <v>21</v>
      </c>
      <c r="E2119" s="65">
        <f>VLOOKUP(B2119,'SKU List'!$A$6:$C$11,3,1)</f>
        <v>35.552999999999997</v>
      </c>
      <c r="F2119" s="140">
        <f t="shared" si="33"/>
        <v>0.19191509905170065</v>
      </c>
    </row>
    <row r="2120" spans="1:6" ht="15" customHeight="1" x14ac:dyDescent="0.25">
      <c r="A2120" s="22">
        <v>43088</v>
      </c>
      <c r="B2120" s="21" t="s">
        <v>35</v>
      </c>
      <c r="C2120" s="5">
        <v>65.75145854038071</v>
      </c>
      <c r="D2120">
        <v>35</v>
      </c>
      <c r="E2120" s="65">
        <f>VLOOKUP(B2120,'SKU List'!$A$6:$C$11,3,1)</f>
        <v>50.79</v>
      </c>
      <c r="F2120" s="140">
        <f t="shared" si="33"/>
        <v>0.29457488758379036</v>
      </c>
    </row>
    <row r="2121" spans="1:6" ht="15" customHeight="1" x14ac:dyDescent="0.25">
      <c r="A2121" s="22">
        <v>43088</v>
      </c>
      <c r="B2121" s="21" t="s">
        <v>36</v>
      </c>
      <c r="C2121" s="5">
        <v>62.560274818133557</v>
      </c>
      <c r="D2121">
        <v>42</v>
      </c>
      <c r="E2121" s="65">
        <f>VLOOKUP(B2121,'SKU List'!$A$6:$C$11,3,1)</f>
        <v>50.79</v>
      </c>
      <c r="F2121" s="140">
        <f t="shared" si="33"/>
        <v>0.23174394207784127</v>
      </c>
    </row>
    <row r="2122" spans="1:6" x14ac:dyDescent="0.25">
      <c r="A2122" s="22">
        <v>43088</v>
      </c>
      <c r="B2122" s="21" t="s">
        <v>41</v>
      </c>
      <c r="C2122" s="5">
        <v>64.104600165602236</v>
      </c>
      <c r="D2122">
        <v>44</v>
      </c>
      <c r="E2122" s="65">
        <f>VLOOKUP(B2122,'SKU List'!$A$6:$C$11,3,1)</f>
        <v>50.79</v>
      </c>
      <c r="F2122" s="140">
        <f t="shared" si="33"/>
        <v>0.26215003279390109</v>
      </c>
    </row>
    <row r="2123" spans="1:6" ht="15" customHeight="1" x14ac:dyDescent="0.25">
      <c r="A2123" s="22">
        <v>43088</v>
      </c>
      <c r="B2123" s="21" t="s">
        <v>33</v>
      </c>
      <c r="C2123" s="5">
        <v>56.862321285172534</v>
      </c>
      <c r="D2123">
        <v>30</v>
      </c>
      <c r="E2123" s="65">
        <f>VLOOKUP(B2123,'SKU List'!$A$6:$C$11,3,1)</f>
        <v>45.710999999999999</v>
      </c>
      <c r="F2123" s="140">
        <f t="shared" si="33"/>
        <v>0.24395268721254262</v>
      </c>
    </row>
    <row r="2124" spans="1:6" ht="15" customHeight="1" x14ac:dyDescent="0.25">
      <c r="A2124" s="22">
        <v>43089</v>
      </c>
      <c r="B2124" s="21" t="s">
        <v>34</v>
      </c>
      <c r="C2124" s="5">
        <v>50.354190135586947</v>
      </c>
      <c r="D2124">
        <v>36</v>
      </c>
      <c r="E2124" s="65">
        <f>VLOOKUP(B2124,'SKU List'!$A$6:$C$11,3,1)</f>
        <v>40.632000000000005</v>
      </c>
      <c r="F2124" s="140">
        <f t="shared" si="33"/>
        <v>0.23927422070257287</v>
      </c>
    </row>
    <row r="2125" spans="1:6" ht="15" customHeight="1" x14ac:dyDescent="0.25">
      <c r="A2125" s="22">
        <v>43089</v>
      </c>
      <c r="B2125" s="21">
        <v>84325322</v>
      </c>
      <c r="C2125" s="5">
        <v>44.249528570393274</v>
      </c>
      <c r="D2125">
        <v>19</v>
      </c>
      <c r="E2125" s="65">
        <f>VLOOKUP(B2125,'SKU List'!$A$6:$C$11,3,1)</f>
        <v>35.552999999999997</v>
      </c>
      <c r="F2125" s="140">
        <f t="shared" si="33"/>
        <v>0.2446074472025786</v>
      </c>
    </row>
    <row r="2126" spans="1:6" ht="15" customHeight="1" x14ac:dyDescent="0.25">
      <c r="A2126" s="22">
        <v>43089</v>
      </c>
      <c r="B2126" s="21" t="s">
        <v>35</v>
      </c>
      <c r="C2126" s="5">
        <v>59.725943360702331</v>
      </c>
      <c r="D2126">
        <v>35</v>
      </c>
      <c r="E2126" s="65">
        <f>VLOOKUP(B2126,'SKU List'!$A$6:$C$11,3,1)</f>
        <v>50.79</v>
      </c>
      <c r="F2126" s="140">
        <f t="shared" si="33"/>
        <v>0.17593903053164664</v>
      </c>
    </row>
    <row r="2127" spans="1:6" ht="15" customHeight="1" x14ac:dyDescent="0.25">
      <c r="A2127" s="22">
        <v>43089</v>
      </c>
      <c r="B2127" s="21" t="s">
        <v>36</v>
      </c>
      <c r="C2127" s="5">
        <v>62.316845234003885</v>
      </c>
      <c r="D2127">
        <v>42</v>
      </c>
      <c r="E2127" s="65">
        <f>VLOOKUP(B2127,'SKU List'!$A$6:$C$11,3,1)</f>
        <v>50.79</v>
      </c>
      <c r="F2127" s="140">
        <f t="shared" si="33"/>
        <v>0.22695107765315783</v>
      </c>
    </row>
    <row r="2128" spans="1:6" x14ac:dyDescent="0.25">
      <c r="A2128" s="22">
        <v>43089</v>
      </c>
      <c r="B2128" s="21" t="s">
        <v>41</v>
      </c>
      <c r="C2128" s="5">
        <v>63.004923787359957</v>
      </c>
      <c r="D2128">
        <v>39</v>
      </c>
      <c r="E2128" s="65">
        <f>VLOOKUP(B2128,'SKU List'!$A$6:$C$11,3,1)</f>
        <v>50.79</v>
      </c>
      <c r="F2128" s="140">
        <f t="shared" si="33"/>
        <v>0.24049859790037326</v>
      </c>
    </row>
    <row r="2129" spans="1:6" ht="15" customHeight="1" x14ac:dyDescent="0.25">
      <c r="A2129" s="22">
        <v>43089</v>
      </c>
      <c r="B2129" s="21" t="s">
        <v>33</v>
      </c>
      <c r="C2129" s="5">
        <v>58.982892757446173</v>
      </c>
      <c r="D2129">
        <v>29</v>
      </c>
      <c r="E2129" s="65">
        <f>VLOOKUP(B2129,'SKU List'!$A$6:$C$11,3,1)</f>
        <v>45.710999999999999</v>
      </c>
      <c r="F2129" s="140">
        <f t="shared" si="33"/>
        <v>0.29034352250981549</v>
      </c>
    </row>
    <row r="2130" spans="1:6" ht="15" customHeight="1" x14ac:dyDescent="0.25">
      <c r="A2130" s="22">
        <v>43090</v>
      </c>
      <c r="B2130" s="21" t="s">
        <v>34</v>
      </c>
      <c r="C2130" s="5">
        <v>50.099017076328551</v>
      </c>
      <c r="D2130">
        <v>44</v>
      </c>
      <c r="E2130" s="65">
        <f>VLOOKUP(B2130,'SKU List'!$A$6:$C$11,3,1)</f>
        <v>40.632000000000005</v>
      </c>
      <c r="F2130" s="140">
        <f t="shared" si="33"/>
        <v>0.23299411981513449</v>
      </c>
    </row>
    <row r="2131" spans="1:6" ht="15" customHeight="1" x14ac:dyDescent="0.25">
      <c r="A2131" s="22">
        <v>43090</v>
      </c>
      <c r="B2131" s="21">
        <v>84325322</v>
      </c>
      <c r="C2131" s="5">
        <v>40.564626847973145</v>
      </c>
      <c r="D2131">
        <v>21</v>
      </c>
      <c r="E2131" s="65">
        <f>VLOOKUP(B2131,'SKU List'!$A$6:$C$11,3,1)</f>
        <v>35.552999999999997</v>
      </c>
      <c r="F2131" s="140">
        <f t="shared" si="33"/>
        <v>0.1409621367528239</v>
      </c>
    </row>
    <row r="2132" spans="1:6" ht="15" customHeight="1" x14ac:dyDescent="0.25">
      <c r="A2132" s="22">
        <v>43090</v>
      </c>
      <c r="B2132" s="21" t="s">
        <v>35</v>
      </c>
      <c r="C2132" s="5">
        <v>58.565424110348694</v>
      </c>
      <c r="D2132">
        <v>34</v>
      </c>
      <c r="E2132" s="65">
        <f>VLOOKUP(B2132,'SKU List'!$A$6:$C$11,3,1)</f>
        <v>50.79</v>
      </c>
      <c r="F2132" s="140">
        <f t="shared" si="33"/>
        <v>0.15308966549219719</v>
      </c>
    </row>
    <row r="2133" spans="1:6" ht="15" customHeight="1" x14ac:dyDescent="0.25">
      <c r="A2133" s="22">
        <v>43090</v>
      </c>
      <c r="B2133" s="21" t="s">
        <v>36</v>
      </c>
      <c r="C2133" s="5">
        <v>62.892072855417787</v>
      </c>
      <c r="D2133">
        <v>34</v>
      </c>
      <c r="E2133" s="65">
        <f>VLOOKUP(B2133,'SKU List'!$A$6:$C$11,3,1)</f>
        <v>50.79</v>
      </c>
      <c r="F2133" s="140">
        <f t="shared" si="33"/>
        <v>0.23827668547780642</v>
      </c>
    </row>
    <row r="2134" spans="1:6" x14ac:dyDescent="0.25">
      <c r="A2134" s="22">
        <v>43090</v>
      </c>
      <c r="B2134" s="21" t="s">
        <v>41</v>
      </c>
      <c r="C2134" s="5">
        <v>64.697967846585499</v>
      </c>
      <c r="D2134">
        <v>44</v>
      </c>
      <c r="E2134" s="65">
        <f>VLOOKUP(B2134,'SKU List'!$A$6:$C$11,3,1)</f>
        <v>50.79</v>
      </c>
      <c r="F2134" s="140">
        <f t="shared" si="33"/>
        <v>0.27383279871205946</v>
      </c>
    </row>
    <row r="2135" spans="1:6" ht="15" customHeight="1" x14ac:dyDescent="0.25">
      <c r="A2135" s="22">
        <v>43090</v>
      </c>
      <c r="B2135" s="21" t="s">
        <v>33</v>
      </c>
      <c r="C2135" s="5">
        <v>55.106922038208943</v>
      </c>
      <c r="D2135">
        <v>30</v>
      </c>
      <c r="E2135" s="65">
        <f>VLOOKUP(B2135,'SKU List'!$A$6:$C$11,3,1)</f>
        <v>45.710999999999999</v>
      </c>
      <c r="F2135" s="140">
        <f t="shared" si="33"/>
        <v>0.20555056853293396</v>
      </c>
    </row>
    <row r="2136" spans="1:6" ht="15" customHeight="1" x14ac:dyDescent="0.25">
      <c r="A2136" s="22">
        <v>43091</v>
      </c>
      <c r="B2136" s="21" t="s">
        <v>34</v>
      </c>
      <c r="C2136" s="5">
        <v>46.504286411226914</v>
      </c>
      <c r="D2136">
        <v>40</v>
      </c>
      <c r="E2136" s="65">
        <f>VLOOKUP(B2136,'SKU List'!$A$6:$C$11,3,1)</f>
        <v>40.632000000000005</v>
      </c>
      <c r="F2136" s="140">
        <f t="shared" si="33"/>
        <v>0.14452368604122143</v>
      </c>
    </row>
    <row r="2137" spans="1:6" ht="15" customHeight="1" x14ac:dyDescent="0.25">
      <c r="A2137" s="22">
        <v>43091</v>
      </c>
      <c r="B2137" s="21">
        <v>84325322</v>
      </c>
      <c r="C2137" s="5">
        <v>44.074308843726108</v>
      </c>
      <c r="D2137">
        <v>23</v>
      </c>
      <c r="E2137" s="65">
        <f>VLOOKUP(B2137,'SKU List'!$A$6:$C$11,3,1)</f>
        <v>35.552999999999997</v>
      </c>
      <c r="F2137" s="140">
        <f t="shared" si="33"/>
        <v>0.23967903816066469</v>
      </c>
    </row>
    <row r="2138" spans="1:6" ht="15" customHeight="1" x14ac:dyDescent="0.25">
      <c r="A2138" s="22">
        <v>43091</v>
      </c>
      <c r="B2138" s="21" t="s">
        <v>35</v>
      </c>
      <c r="C2138" s="5">
        <v>61.69898809245214</v>
      </c>
      <c r="D2138">
        <v>39</v>
      </c>
      <c r="E2138" s="65">
        <f>VLOOKUP(B2138,'SKU List'!$A$6:$C$11,3,1)</f>
        <v>50.79</v>
      </c>
      <c r="F2138" s="140">
        <f t="shared" si="33"/>
        <v>0.21478614082402325</v>
      </c>
    </row>
    <row r="2139" spans="1:6" ht="15" customHeight="1" x14ac:dyDescent="0.25">
      <c r="A2139" s="22">
        <v>43091</v>
      </c>
      <c r="B2139" s="21" t="s">
        <v>36</v>
      </c>
      <c r="C2139" s="5">
        <v>56.512479207414152</v>
      </c>
      <c r="D2139">
        <v>41</v>
      </c>
      <c r="E2139" s="65">
        <f>VLOOKUP(B2139,'SKU List'!$A$6:$C$11,3,1)</f>
        <v>50.79</v>
      </c>
      <c r="F2139" s="140">
        <f t="shared" si="33"/>
        <v>0.11266940750963091</v>
      </c>
    </row>
    <row r="2140" spans="1:6" x14ac:dyDescent="0.25">
      <c r="A2140" s="22">
        <v>43091</v>
      </c>
      <c r="B2140" s="21" t="s">
        <v>41</v>
      </c>
      <c r="C2140" s="5">
        <v>56.461094094403997</v>
      </c>
      <c r="D2140">
        <v>33</v>
      </c>
      <c r="E2140" s="65">
        <f>VLOOKUP(B2140,'SKU List'!$A$6:$C$11,3,1)</f>
        <v>50.79</v>
      </c>
      <c r="F2140" s="140">
        <f t="shared" si="33"/>
        <v>0.11165769038007477</v>
      </c>
    </row>
    <row r="2141" spans="1:6" ht="15" customHeight="1" x14ac:dyDescent="0.25">
      <c r="A2141" s="22">
        <v>43091</v>
      </c>
      <c r="B2141" s="21" t="s">
        <v>33</v>
      </c>
      <c r="C2141" s="5">
        <v>54.139075813367256</v>
      </c>
      <c r="D2141">
        <v>26</v>
      </c>
      <c r="E2141" s="65">
        <f>VLOOKUP(B2141,'SKU List'!$A$6:$C$11,3,1)</f>
        <v>45.710999999999999</v>
      </c>
      <c r="F2141" s="140">
        <f t="shared" si="33"/>
        <v>0.18437741054379161</v>
      </c>
    </row>
    <row r="2142" spans="1:6" ht="15" customHeight="1" x14ac:dyDescent="0.25">
      <c r="A2142" s="22">
        <v>43092</v>
      </c>
      <c r="B2142" s="21" t="s">
        <v>34</v>
      </c>
      <c r="C2142" s="5">
        <v>45.852916298625104</v>
      </c>
      <c r="D2142">
        <v>46</v>
      </c>
      <c r="E2142" s="65">
        <f>VLOOKUP(B2142,'SKU List'!$A$6:$C$11,3,1)</f>
        <v>40.632000000000005</v>
      </c>
      <c r="F2142" s="140">
        <f t="shared" si="33"/>
        <v>0.12849272245090318</v>
      </c>
    </row>
    <row r="2143" spans="1:6" ht="15" customHeight="1" x14ac:dyDescent="0.25">
      <c r="A2143" s="22">
        <v>43092</v>
      </c>
      <c r="B2143" s="21">
        <v>84325322</v>
      </c>
      <c r="C2143" s="5">
        <v>40.206567098190511</v>
      </c>
      <c r="D2143">
        <v>23</v>
      </c>
      <c r="E2143" s="65">
        <f>VLOOKUP(B2143,'SKU List'!$A$6:$C$11,3,1)</f>
        <v>35.552999999999997</v>
      </c>
      <c r="F2143" s="140">
        <f t="shared" si="33"/>
        <v>0.13089098242597008</v>
      </c>
    </row>
    <row r="2144" spans="1:6" ht="15" customHeight="1" x14ac:dyDescent="0.25">
      <c r="A2144" s="22">
        <v>43092</v>
      </c>
      <c r="B2144" s="21" t="s">
        <v>35</v>
      </c>
      <c r="C2144" s="5">
        <v>58.118498012973589</v>
      </c>
      <c r="D2144">
        <v>43</v>
      </c>
      <c r="E2144" s="65">
        <f>VLOOKUP(B2144,'SKU List'!$A$6:$C$11,3,1)</f>
        <v>50.79</v>
      </c>
      <c r="F2144" s="140">
        <f t="shared" si="33"/>
        <v>0.14429017548678066</v>
      </c>
    </row>
    <row r="2145" spans="1:6" ht="15" customHeight="1" x14ac:dyDescent="0.25">
      <c r="A2145" s="22">
        <v>43092</v>
      </c>
      <c r="B2145" s="21" t="s">
        <v>36</v>
      </c>
      <c r="C2145" s="5">
        <v>57.180034732202401</v>
      </c>
      <c r="D2145">
        <v>33</v>
      </c>
      <c r="E2145" s="65">
        <f>VLOOKUP(B2145,'SKU List'!$A$6:$C$11,3,1)</f>
        <v>50.79</v>
      </c>
      <c r="F2145" s="140">
        <f t="shared" si="33"/>
        <v>0.12581285158894273</v>
      </c>
    </row>
    <row r="2146" spans="1:6" x14ac:dyDescent="0.25">
      <c r="A2146" s="22">
        <v>43092</v>
      </c>
      <c r="B2146" s="21" t="s">
        <v>41</v>
      </c>
      <c r="C2146" s="5">
        <v>58.739181776705436</v>
      </c>
      <c r="D2146">
        <v>33</v>
      </c>
      <c r="E2146" s="65">
        <f>VLOOKUP(B2146,'SKU List'!$A$6:$C$11,3,1)</f>
        <v>50.79</v>
      </c>
      <c r="F2146" s="140">
        <f t="shared" si="33"/>
        <v>0.1565107654401543</v>
      </c>
    </row>
    <row r="2147" spans="1:6" ht="15" customHeight="1" x14ac:dyDescent="0.25">
      <c r="A2147" s="22">
        <v>43092</v>
      </c>
      <c r="B2147" s="21" t="s">
        <v>33</v>
      </c>
      <c r="C2147" s="5">
        <v>57.252049004692992</v>
      </c>
      <c r="D2147">
        <v>27</v>
      </c>
      <c r="E2147" s="65">
        <f>VLOOKUP(B2147,'SKU List'!$A$6:$C$11,3,1)</f>
        <v>45.710999999999999</v>
      </c>
      <c r="F2147" s="140">
        <f t="shared" si="33"/>
        <v>0.2524785938765941</v>
      </c>
    </row>
    <row r="2148" spans="1:6" ht="15" customHeight="1" x14ac:dyDescent="0.25">
      <c r="A2148" s="22">
        <v>43093</v>
      </c>
      <c r="B2148" s="21" t="s">
        <v>34</v>
      </c>
      <c r="C2148" s="5">
        <v>45.008863224512076</v>
      </c>
      <c r="D2148">
        <v>45</v>
      </c>
      <c r="E2148" s="65">
        <f>VLOOKUP(B2148,'SKU List'!$A$6:$C$11,3,1)</f>
        <v>40.632000000000005</v>
      </c>
      <c r="F2148" s="140">
        <f t="shared" si="33"/>
        <v>0.10771961076275031</v>
      </c>
    </row>
    <row r="2149" spans="1:6" ht="15" customHeight="1" x14ac:dyDescent="0.25">
      <c r="A2149" s="22">
        <v>43093</v>
      </c>
      <c r="B2149" s="21">
        <v>84325322</v>
      </c>
      <c r="C2149" s="5">
        <v>44.419088848302479</v>
      </c>
      <c r="D2149">
        <v>19</v>
      </c>
      <c r="E2149" s="65">
        <f>VLOOKUP(B2149,'SKU List'!$A$6:$C$11,3,1)</f>
        <v>35.552999999999997</v>
      </c>
      <c r="F2149" s="140">
        <f t="shared" si="33"/>
        <v>0.24937667280686532</v>
      </c>
    </row>
    <row r="2150" spans="1:6" ht="15" customHeight="1" x14ac:dyDescent="0.25">
      <c r="A2150" s="22">
        <v>43093</v>
      </c>
      <c r="B2150" s="21" t="s">
        <v>35</v>
      </c>
      <c r="C2150" s="5">
        <v>56.816892135053365</v>
      </c>
      <c r="D2150">
        <v>33</v>
      </c>
      <c r="E2150" s="65">
        <f>VLOOKUP(B2150,'SKU List'!$A$6:$C$11,3,1)</f>
        <v>50.79</v>
      </c>
      <c r="F2150" s="140">
        <f t="shared" si="33"/>
        <v>0.11866296780967446</v>
      </c>
    </row>
    <row r="2151" spans="1:6" ht="15" customHeight="1" x14ac:dyDescent="0.25">
      <c r="A2151" s="22">
        <v>43093</v>
      </c>
      <c r="B2151" s="21" t="s">
        <v>36</v>
      </c>
      <c r="C2151" s="5">
        <v>64.29154166427459</v>
      </c>
      <c r="D2151">
        <v>38</v>
      </c>
      <c r="E2151" s="65">
        <f>VLOOKUP(B2151,'SKU List'!$A$6:$C$11,3,1)</f>
        <v>50.79</v>
      </c>
      <c r="F2151" s="140">
        <f t="shared" si="33"/>
        <v>0.26583070809755049</v>
      </c>
    </row>
    <row r="2152" spans="1:6" x14ac:dyDescent="0.25">
      <c r="A2152" s="22">
        <v>43093</v>
      </c>
      <c r="B2152" s="21" t="s">
        <v>41</v>
      </c>
      <c r="C2152" s="5">
        <v>58.699992926256421</v>
      </c>
      <c r="D2152">
        <v>33</v>
      </c>
      <c r="E2152" s="65">
        <f>VLOOKUP(B2152,'SKU List'!$A$6:$C$11,3,1)</f>
        <v>50.79</v>
      </c>
      <c r="F2152" s="140">
        <f t="shared" si="33"/>
        <v>0.1557391794891991</v>
      </c>
    </row>
    <row r="2153" spans="1:6" ht="15" customHeight="1" x14ac:dyDescent="0.25">
      <c r="A2153" s="22">
        <v>43093</v>
      </c>
      <c r="B2153" s="21" t="s">
        <v>33</v>
      </c>
      <c r="C2153" s="5">
        <v>53.574538425208033</v>
      </c>
      <c r="D2153">
        <v>33</v>
      </c>
      <c r="E2153" s="65">
        <f>VLOOKUP(B2153,'SKU List'!$A$6:$C$11,3,1)</f>
        <v>45.710999999999999</v>
      </c>
      <c r="F2153" s="140">
        <f t="shared" si="33"/>
        <v>0.17202726751127811</v>
      </c>
    </row>
    <row r="2154" spans="1:6" ht="15" customHeight="1" x14ac:dyDescent="0.25">
      <c r="A2154" s="22">
        <v>43094</v>
      </c>
      <c r="B2154" s="21" t="s">
        <v>34</v>
      </c>
      <c r="C2154" s="5">
        <v>52.337041259727521</v>
      </c>
      <c r="D2154">
        <v>40</v>
      </c>
      <c r="E2154" s="65">
        <f>VLOOKUP(B2154,'SKU List'!$A$6:$C$11,3,1)</f>
        <v>40.632000000000005</v>
      </c>
      <c r="F2154" s="140">
        <f t="shared" si="33"/>
        <v>0.2880744551025673</v>
      </c>
    </row>
    <row r="2155" spans="1:6" ht="15" customHeight="1" x14ac:dyDescent="0.25">
      <c r="A2155" s="22">
        <v>43094</v>
      </c>
      <c r="B2155" s="21">
        <v>84325322</v>
      </c>
      <c r="C2155" s="5">
        <v>40.90539282495471</v>
      </c>
      <c r="D2155">
        <v>19</v>
      </c>
      <c r="E2155" s="65">
        <f>VLOOKUP(B2155,'SKU List'!$A$6:$C$11,3,1)</f>
        <v>35.552999999999997</v>
      </c>
      <c r="F2155" s="140">
        <f t="shared" si="33"/>
        <v>0.1505468687580433</v>
      </c>
    </row>
    <row r="2156" spans="1:6" ht="15" customHeight="1" x14ac:dyDescent="0.25">
      <c r="A2156" s="22">
        <v>43094</v>
      </c>
      <c r="B2156" s="21" t="s">
        <v>35</v>
      </c>
      <c r="C2156" s="5">
        <v>61.221451951198375</v>
      </c>
      <c r="D2156">
        <v>35</v>
      </c>
      <c r="E2156" s="65">
        <f>VLOOKUP(B2156,'SKU List'!$A$6:$C$11,3,1)</f>
        <v>50.79</v>
      </c>
      <c r="F2156" s="140">
        <f t="shared" si="33"/>
        <v>0.20538397226222438</v>
      </c>
    </row>
    <row r="2157" spans="1:6" ht="15" customHeight="1" x14ac:dyDescent="0.25">
      <c r="A2157" s="22">
        <v>43094</v>
      </c>
      <c r="B2157" s="21" t="s">
        <v>36</v>
      </c>
      <c r="C2157" s="5">
        <v>59.626281422157597</v>
      </c>
      <c r="D2157">
        <v>33</v>
      </c>
      <c r="E2157" s="65">
        <f>VLOOKUP(B2157,'SKU List'!$A$6:$C$11,3,1)</f>
        <v>50.79</v>
      </c>
      <c r="F2157" s="140">
        <f t="shared" si="33"/>
        <v>0.17397679508087413</v>
      </c>
    </row>
    <row r="2158" spans="1:6" x14ac:dyDescent="0.25">
      <c r="A2158" s="22">
        <v>43094</v>
      </c>
      <c r="B2158" s="21" t="s">
        <v>41</v>
      </c>
      <c r="C2158" s="5">
        <v>57.075005208022731</v>
      </c>
      <c r="D2158">
        <v>33</v>
      </c>
      <c r="E2158" s="65">
        <f>VLOOKUP(B2158,'SKU List'!$A$6:$C$11,3,1)</f>
        <v>50.79</v>
      </c>
      <c r="F2158" s="140">
        <f t="shared" si="33"/>
        <v>0.12374493420009317</v>
      </c>
    </row>
    <row r="2159" spans="1:6" ht="15" customHeight="1" x14ac:dyDescent="0.25">
      <c r="A2159" s="22">
        <v>43094</v>
      </c>
      <c r="B2159" s="21" t="s">
        <v>33</v>
      </c>
      <c r="C2159" s="5">
        <v>58.509874679506119</v>
      </c>
      <c r="D2159">
        <v>30</v>
      </c>
      <c r="E2159" s="65">
        <f>VLOOKUP(B2159,'SKU List'!$A$6:$C$11,3,1)</f>
        <v>45.710999999999999</v>
      </c>
      <c r="F2159" s="140">
        <f t="shared" si="33"/>
        <v>0.27999550829135483</v>
      </c>
    </row>
    <row r="2160" spans="1:6" ht="15" customHeight="1" x14ac:dyDescent="0.25">
      <c r="A2160" s="22">
        <v>43095</v>
      </c>
      <c r="B2160" s="21" t="s">
        <v>34</v>
      </c>
      <c r="C2160" s="5">
        <v>49.504801489232484</v>
      </c>
      <c r="D2160">
        <v>41</v>
      </c>
      <c r="E2160" s="65">
        <f>VLOOKUP(B2160,'SKU List'!$A$6:$C$11,3,1)</f>
        <v>40.632000000000005</v>
      </c>
      <c r="F2160" s="140">
        <f t="shared" si="33"/>
        <v>0.21836979447805863</v>
      </c>
    </row>
    <row r="2161" spans="1:6" ht="15" customHeight="1" x14ac:dyDescent="0.25">
      <c r="A2161" s="22">
        <v>43095</v>
      </c>
      <c r="B2161" s="21">
        <v>84325322</v>
      </c>
      <c r="C2161" s="5">
        <v>40.127265124942539</v>
      </c>
      <c r="D2161">
        <v>24</v>
      </c>
      <c r="E2161" s="65">
        <f>VLOOKUP(B2161,'SKU List'!$A$6:$C$11,3,1)</f>
        <v>35.552999999999997</v>
      </c>
      <c r="F2161" s="140">
        <f t="shared" si="33"/>
        <v>0.12866045410914811</v>
      </c>
    </row>
    <row r="2162" spans="1:6" ht="15" customHeight="1" x14ac:dyDescent="0.25">
      <c r="A2162" s="22">
        <v>43095</v>
      </c>
      <c r="B2162" s="21" t="s">
        <v>35</v>
      </c>
      <c r="C2162" s="5">
        <v>65.364195150325699</v>
      </c>
      <c r="D2162">
        <v>37</v>
      </c>
      <c r="E2162" s="65">
        <f>VLOOKUP(B2162,'SKU List'!$A$6:$C$11,3,1)</f>
        <v>50.79</v>
      </c>
      <c r="F2162" s="140">
        <f t="shared" si="33"/>
        <v>0.28695009155986811</v>
      </c>
    </row>
    <row r="2163" spans="1:6" ht="15" customHeight="1" x14ac:dyDescent="0.25">
      <c r="A2163" s="22">
        <v>43095</v>
      </c>
      <c r="B2163" s="21" t="s">
        <v>36</v>
      </c>
      <c r="C2163" s="5">
        <v>59.506588232556901</v>
      </c>
      <c r="D2163">
        <v>34</v>
      </c>
      <c r="E2163" s="65">
        <f>VLOOKUP(B2163,'SKU List'!$A$6:$C$11,3,1)</f>
        <v>50.79</v>
      </c>
      <c r="F2163" s="140">
        <f t="shared" si="33"/>
        <v>0.17162016602789726</v>
      </c>
    </row>
    <row r="2164" spans="1:6" x14ac:dyDescent="0.25">
      <c r="A2164" s="22">
        <v>43095</v>
      </c>
      <c r="B2164" s="21" t="s">
        <v>41</v>
      </c>
      <c r="C2164" s="5">
        <v>63.178127414379532</v>
      </c>
      <c r="D2164">
        <v>38</v>
      </c>
      <c r="E2164" s="65">
        <f>VLOOKUP(B2164,'SKU List'!$A$6:$C$11,3,1)</f>
        <v>50.79</v>
      </c>
      <c r="F2164" s="140">
        <f t="shared" si="33"/>
        <v>0.24390878941483624</v>
      </c>
    </row>
    <row r="2165" spans="1:6" ht="15" customHeight="1" x14ac:dyDescent="0.25">
      <c r="A2165" s="22">
        <v>43095</v>
      </c>
      <c r="B2165" s="21" t="s">
        <v>33</v>
      </c>
      <c r="C2165" s="5">
        <v>55.926484546082989</v>
      </c>
      <c r="D2165">
        <v>30</v>
      </c>
      <c r="E2165" s="65">
        <f>VLOOKUP(B2165,'SKU List'!$A$6:$C$11,3,1)</f>
        <v>45.710999999999999</v>
      </c>
      <c r="F2165" s="140">
        <f t="shared" si="33"/>
        <v>0.22347978705526003</v>
      </c>
    </row>
    <row r="2166" spans="1:6" ht="15" customHeight="1" x14ac:dyDescent="0.25">
      <c r="A2166" s="22">
        <v>43096</v>
      </c>
      <c r="B2166" s="21" t="s">
        <v>34</v>
      </c>
      <c r="C2166" s="5">
        <v>50.393222804681741</v>
      </c>
      <c r="D2166">
        <v>36</v>
      </c>
      <c r="E2166" s="65">
        <f>VLOOKUP(B2166,'SKU List'!$A$6:$C$11,3,1)</f>
        <v>40.632000000000005</v>
      </c>
      <c r="F2166" s="140">
        <f t="shared" si="33"/>
        <v>0.24023485933947961</v>
      </c>
    </row>
    <row r="2167" spans="1:6" ht="15" customHeight="1" x14ac:dyDescent="0.25">
      <c r="A2167" s="22">
        <v>43096</v>
      </c>
      <c r="B2167" s="21">
        <v>84325322</v>
      </c>
      <c r="C2167" s="5">
        <v>40.175636399152097</v>
      </c>
      <c r="D2167">
        <v>24</v>
      </c>
      <c r="E2167" s="65">
        <f>VLOOKUP(B2167,'SKU List'!$A$6:$C$11,3,1)</f>
        <v>35.552999999999997</v>
      </c>
      <c r="F2167" s="140">
        <f t="shared" si="33"/>
        <v>0.13002099398509551</v>
      </c>
    </row>
    <row r="2168" spans="1:6" ht="15" customHeight="1" x14ac:dyDescent="0.25">
      <c r="A2168" s="22">
        <v>43096</v>
      </c>
      <c r="B2168" s="21" t="s">
        <v>35</v>
      </c>
      <c r="C2168" s="5">
        <v>58.102807578122018</v>
      </c>
      <c r="D2168">
        <v>40</v>
      </c>
      <c r="E2168" s="65">
        <f>VLOOKUP(B2168,'SKU List'!$A$6:$C$11,3,1)</f>
        <v>50.79</v>
      </c>
      <c r="F2168" s="140">
        <f t="shared" si="33"/>
        <v>0.14398124784646621</v>
      </c>
    </row>
    <row r="2169" spans="1:6" ht="15" customHeight="1" x14ac:dyDescent="0.25">
      <c r="A2169" s="22">
        <v>43096</v>
      </c>
      <c r="B2169" s="21" t="s">
        <v>36</v>
      </c>
      <c r="C2169" s="5">
        <v>60.992960182040797</v>
      </c>
      <c r="D2169">
        <v>40</v>
      </c>
      <c r="E2169" s="65">
        <f>VLOOKUP(B2169,'SKU List'!$A$6:$C$11,3,1)</f>
        <v>50.79</v>
      </c>
      <c r="F2169" s="140">
        <f t="shared" si="33"/>
        <v>0.20088521720891508</v>
      </c>
    </row>
    <row r="2170" spans="1:6" x14ac:dyDescent="0.25">
      <c r="A2170" s="22">
        <v>43096</v>
      </c>
      <c r="B2170" s="21" t="s">
        <v>41</v>
      </c>
      <c r="C2170" s="5">
        <v>61.696918815877304</v>
      </c>
      <c r="D2170">
        <v>43</v>
      </c>
      <c r="E2170" s="65">
        <f>VLOOKUP(B2170,'SKU List'!$A$6:$C$11,3,1)</f>
        <v>50.79</v>
      </c>
      <c r="F2170" s="140">
        <f t="shared" si="33"/>
        <v>0.21474539901313849</v>
      </c>
    </row>
    <row r="2171" spans="1:6" ht="15" customHeight="1" x14ac:dyDescent="0.25">
      <c r="A2171" s="22">
        <v>43096</v>
      </c>
      <c r="B2171" s="21" t="s">
        <v>33</v>
      </c>
      <c r="C2171" s="5">
        <v>52.388220914277419</v>
      </c>
      <c r="D2171">
        <v>33</v>
      </c>
      <c r="E2171" s="65">
        <f>VLOOKUP(B2171,'SKU List'!$A$6:$C$11,3,1)</f>
        <v>45.710999999999999</v>
      </c>
      <c r="F2171" s="140">
        <f t="shared" si="33"/>
        <v>0.14607470661935684</v>
      </c>
    </row>
    <row r="2172" spans="1:6" ht="15" customHeight="1" x14ac:dyDescent="0.25">
      <c r="A2172" s="22">
        <v>43097</v>
      </c>
      <c r="B2172" s="21" t="s">
        <v>34</v>
      </c>
      <c r="C2172" s="5">
        <v>45.971252720771247</v>
      </c>
      <c r="D2172">
        <v>37</v>
      </c>
      <c r="E2172" s="65">
        <f>VLOOKUP(B2172,'SKU List'!$A$6:$C$11,3,1)</f>
        <v>40.632000000000005</v>
      </c>
      <c r="F2172" s="140">
        <f t="shared" si="33"/>
        <v>0.13140511716802622</v>
      </c>
    </row>
    <row r="2173" spans="1:6" ht="15" customHeight="1" x14ac:dyDescent="0.25">
      <c r="A2173" s="22">
        <v>43097</v>
      </c>
      <c r="B2173" s="21">
        <v>84325322</v>
      </c>
      <c r="C2173" s="5">
        <v>40.858332481920492</v>
      </c>
      <c r="D2173">
        <v>19</v>
      </c>
      <c r="E2173" s="65">
        <f>VLOOKUP(B2173,'SKU List'!$A$6:$C$11,3,1)</f>
        <v>35.552999999999997</v>
      </c>
      <c r="F2173" s="140">
        <f t="shared" si="33"/>
        <v>0.14922320147161969</v>
      </c>
    </row>
    <row r="2174" spans="1:6" ht="15" customHeight="1" x14ac:dyDescent="0.25">
      <c r="A2174" s="22">
        <v>43097</v>
      </c>
      <c r="B2174" s="21" t="s">
        <v>35</v>
      </c>
      <c r="C2174" s="5">
        <v>57.396554669097704</v>
      </c>
      <c r="D2174">
        <v>38</v>
      </c>
      <c r="E2174" s="65">
        <f>VLOOKUP(B2174,'SKU List'!$A$6:$C$11,3,1)</f>
        <v>50.79</v>
      </c>
      <c r="F2174" s="140">
        <f t="shared" si="33"/>
        <v>0.13007589425276048</v>
      </c>
    </row>
    <row r="2175" spans="1:6" ht="15" customHeight="1" x14ac:dyDescent="0.25">
      <c r="A2175" s="22">
        <v>43097</v>
      </c>
      <c r="B2175" s="21" t="s">
        <v>36</v>
      </c>
      <c r="C2175" s="5">
        <v>58.483172346711591</v>
      </c>
      <c r="D2175">
        <v>34</v>
      </c>
      <c r="E2175" s="65">
        <f>VLOOKUP(B2175,'SKU List'!$A$6:$C$11,3,1)</f>
        <v>50.79</v>
      </c>
      <c r="F2175" s="140">
        <f t="shared" si="33"/>
        <v>0.15147021749776712</v>
      </c>
    </row>
    <row r="2176" spans="1:6" x14ac:dyDescent="0.25">
      <c r="A2176" s="22">
        <v>43097</v>
      </c>
      <c r="B2176" s="21" t="s">
        <v>41</v>
      </c>
      <c r="C2176" s="5">
        <v>55.919000429728513</v>
      </c>
      <c r="D2176">
        <v>37</v>
      </c>
      <c r="E2176" s="65">
        <f>VLOOKUP(B2176,'SKU List'!$A$6:$C$11,3,1)</f>
        <v>50.79</v>
      </c>
      <c r="F2176" s="140">
        <f t="shared" si="33"/>
        <v>0.10098445421792702</v>
      </c>
    </row>
    <row r="2177" spans="1:6" ht="15" customHeight="1" x14ac:dyDescent="0.25">
      <c r="A2177" s="22">
        <v>43097</v>
      </c>
      <c r="B2177" s="21" t="s">
        <v>33</v>
      </c>
      <c r="C2177" s="5">
        <v>52.226134473270101</v>
      </c>
      <c r="D2177">
        <v>30</v>
      </c>
      <c r="E2177" s="65">
        <f>VLOOKUP(B2177,'SKU List'!$A$6:$C$11,3,1)</f>
        <v>45.710999999999999</v>
      </c>
      <c r="F2177" s="140">
        <f t="shared" si="33"/>
        <v>0.14252881086106411</v>
      </c>
    </row>
    <row r="2178" spans="1:6" ht="15" customHeight="1" x14ac:dyDescent="0.25">
      <c r="A2178" s="22">
        <v>43098</v>
      </c>
      <c r="B2178" s="21" t="s">
        <v>34</v>
      </c>
      <c r="C2178" s="5">
        <v>51.1932182608614</v>
      </c>
      <c r="D2178">
        <v>45</v>
      </c>
      <c r="E2178" s="65">
        <f>VLOOKUP(B2178,'SKU List'!$A$6:$C$11,3,1)</f>
        <v>40.632000000000005</v>
      </c>
      <c r="F2178" s="140">
        <f t="shared" si="33"/>
        <v>0.25992366265163896</v>
      </c>
    </row>
    <row r="2179" spans="1:6" ht="15" customHeight="1" x14ac:dyDescent="0.25">
      <c r="A2179" s="22">
        <v>43098</v>
      </c>
      <c r="B2179" s="21">
        <v>84325322</v>
      </c>
      <c r="C2179" s="5">
        <v>40.285240289547041</v>
      </c>
      <c r="D2179">
        <v>18</v>
      </c>
      <c r="E2179" s="65">
        <f>VLOOKUP(B2179,'SKU List'!$A$6:$C$11,3,1)</f>
        <v>35.552999999999997</v>
      </c>
      <c r="F2179" s="140">
        <f t="shared" si="33"/>
        <v>0.1331038249809311</v>
      </c>
    </row>
    <row r="2180" spans="1:6" ht="15" customHeight="1" x14ac:dyDescent="0.25">
      <c r="A2180" s="22">
        <v>43098</v>
      </c>
      <c r="B2180" s="21" t="s">
        <v>35</v>
      </c>
      <c r="C2180" s="5">
        <v>65.177402648512484</v>
      </c>
      <c r="D2180">
        <v>43</v>
      </c>
      <c r="E2180" s="65">
        <f>VLOOKUP(B2180,'SKU List'!$A$6:$C$11,3,1)</f>
        <v>50.79</v>
      </c>
      <c r="F2180" s="140">
        <f t="shared" si="33"/>
        <v>0.28327234984273447</v>
      </c>
    </row>
    <row r="2181" spans="1:6" ht="15" customHeight="1" x14ac:dyDescent="0.25">
      <c r="A2181" s="22">
        <v>43098</v>
      </c>
      <c r="B2181" s="21" t="s">
        <v>36</v>
      </c>
      <c r="C2181" s="5">
        <v>56.337009769063798</v>
      </c>
      <c r="D2181">
        <v>42</v>
      </c>
      <c r="E2181" s="65">
        <f>VLOOKUP(B2181,'SKU List'!$A$6:$C$11,3,1)</f>
        <v>50.79</v>
      </c>
      <c r="F2181" s="140">
        <f t="shared" ref="F2181:F2195" si="34">(C2181-E2181)/E2181</f>
        <v>0.10921460462815118</v>
      </c>
    </row>
    <row r="2182" spans="1:6" x14ac:dyDescent="0.25">
      <c r="A2182" s="22">
        <v>43098</v>
      </c>
      <c r="B2182" s="21" t="s">
        <v>41</v>
      </c>
      <c r="C2182" s="5">
        <v>59.610171421946575</v>
      </c>
      <c r="D2182">
        <v>42</v>
      </c>
      <c r="E2182" s="65">
        <f>VLOOKUP(B2182,'SKU List'!$A$6:$C$11,3,1)</f>
        <v>50.79</v>
      </c>
      <c r="F2182" s="140">
        <f t="shared" si="34"/>
        <v>0.17365960665380145</v>
      </c>
    </row>
    <row r="2183" spans="1:6" ht="15" customHeight="1" x14ac:dyDescent="0.25">
      <c r="A2183" s="22">
        <v>43098</v>
      </c>
      <c r="B2183" s="21" t="s">
        <v>33</v>
      </c>
      <c r="C2183" s="5">
        <v>59.057960570910865</v>
      </c>
      <c r="D2183">
        <v>26</v>
      </c>
      <c r="E2183" s="65">
        <f>VLOOKUP(B2183,'SKU List'!$A$6:$C$11,3,1)</f>
        <v>45.710999999999999</v>
      </c>
      <c r="F2183" s="140">
        <f t="shared" si="34"/>
        <v>0.29198574896438201</v>
      </c>
    </row>
    <row r="2184" spans="1:6" ht="15" customHeight="1" x14ac:dyDescent="0.25">
      <c r="A2184" s="22">
        <v>43099</v>
      </c>
      <c r="B2184" s="21" t="s">
        <v>34</v>
      </c>
      <c r="C2184" s="5">
        <v>48.000370385555193</v>
      </c>
      <c r="D2184">
        <v>46</v>
      </c>
      <c r="E2184" s="65">
        <f>VLOOKUP(B2184,'SKU List'!$A$6:$C$11,3,1)</f>
        <v>40.632000000000005</v>
      </c>
      <c r="F2184" s="140">
        <f t="shared" si="34"/>
        <v>0.18134402405875141</v>
      </c>
    </row>
    <row r="2185" spans="1:6" ht="15" customHeight="1" x14ac:dyDescent="0.25">
      <c r="A2185" s="22">
        <v>43099</v>
      </c>
      <c r="B2185" s="21">
        <v>84325322</v>
      </c>
      <c r="C2185" s="5">
        <v>42.393194335925138</v>
      </c>
      <c r="D2185">
        <v>23</v>
      </c>
      <c r="E2185" s="65">
        <f>VLOOKUP(B2185,'SKU List'!$A$6:$C$11,3,1)</f>
        <v>35.552999999999997</v>
      </c>
      <c r="F2185" s="140">
        <f t="shared" si="34"/>
        <v>0.19239429403777855</v>
      </c>
    </row>
    <row r="2186" spans="1:6" ht="15" customHeight="1" x14ac:dyDescent="0.25">
      <c r="A2186" s="22">
        <v>43099</v>
      </c>
      <c r="B2186" s="21" t="s">
        <v>35</v>
      </c>
      <c r="C2186" s="5">
        <v>57.443177183032759</v>
      </c>
      <c r="D2186">
        <v>38</v>
      </c>
      <c r="E2186" s="65">
        <f>VLOOKUP(B2186,'SKU List'!$A$6:$C$11,3,1)</f>
        <v>50.79</v>
      </c>
      <c r="F2186" s="140">
        <f t="shared" si="34"/>
        <v>0.13099384097327743</v>
      </c>
    </row>
    <row r="2187" spans="1:6" ht="15" customHeight="1" x14ac:dyDescent="0.25">
      <c r="A2187" s="22">
        <v>43099</v>
      </c>
      <c r="B2187" s="21" t="s">
        <v>36</v>
      </c>
      <c r="C2187" s="5">
        <v>58.347590132162921</v>
      </c>
      <c r="D2187">
        <v>42</v>
      </c>
      <c r="E2187" s="65">
        <f>VLOOKUP(B2187,'SKU List'!$A$6:$C$11,3,1)</f>
        <v>50.79</v>
      </c>
      <c r="F2187" s="140">
        <f t="shared" si="34"/>
        <v>0.14880075078091989</v>
      </c>
    </row>
    <row r="2188" spans="1:6" x14ac:dyDescent="0.25">
      <c r="A2188" s="22">
        <v>43099</v>
      </c>
      <c r="B2188" s="21" t="s">
        <v>41</v>
      </c>
      <c r="C2188" s="5">
        <v>60.235467526373561</v>
      </c>
      <c r="D2188">
        <v>42</v>
      </c>
      <c r="E2188" s="65">
        <f>VLOOKUP(B2188,'SKU List'!$A$6:$C$11,3,1)</f>
        <v>50.79</v>
      </c>
      <c r="F2188" s="140">
        <f t="shared" si="34"/>
        <v>0.18597100859172205</v>
      </c>
    </row>
    <row r="2189" spans="1:6" ht="15" customHeight="1" x14ac:dyDescent="0.25">
      <c r="A2189" s="22">
        <v>43099</v>
      </c>
      <c r="B2189" s="21" t="s">
        <v>33</v>
      </c>
      <c r="C2189" s="5">
        <v>58.084376999890772</v>
      </c>
      <c r="D2189">
        <v>27</v>
      </c>
      <c r="E2189" s="65">
        <f>VLOOKUP(B2189,'SKU List'!$A$6:$C$11,3,1)</f>
        <v>45.710999999999999</v>
      </c>
      <c r="F2189" s="140">
        <f t="shared" si="34"/>
        <v>0.27068707750630644</v>
      </c>
    </row>
    <row r="2190" spans="1:6" ht="15" customHeight="1" x14ac:dyDescent="0.25">
      <c r="A2190" s="22">
        <v>43100</v>
      </c>
      <c r="B2190" s="21" t="s">
        <v>34</v>
      </c>
      <c r="C2190" s="5">
        <v>45.935030046838683</v>
      </c>
      <c r="D2190">
        <v>45</v>
      </c>
      <c r="E2190" s="65">
        <f>VLOOKUP(B2190,'SKU List'!$A$6:$C$11,3,1)</f>
        <v>40.632000000000005</v>
      </c>
      <c r="F2190" s="140">
        <f t="shared" si="34"/>
        <v>0.13051363572648841</v>
      </c>
    </row>
    <row r="2191" spans="1:6" ht="15" customHeight="1" x14ac:dyDescent="0.25">
      <c r="A2191" s="22">
        <v>43100</v>
      </c>
      <c r="B2191" s="21">
        <v>84325322</v>
      </c>
      <c r="C2191" s="5">
        <v>39.588243188154557</v>
      </c>
      <c r="D2191">
        <v>23</v>
      </c>
      <c r="E2191" s="65">
        <f>VLOOKUP(B2191,'SKU List'!$A$6:$C$11,3,1)</f>
        <v>35.552999999999997</v>
      </c>
      <c r="F2191" s="140">
        <f t="shared" si="34"/>
        <v>0.11349937243424071</v>
      </c>
    </row>
    <row r="2192" spans="1:6" ht="15" customHeight="1" x14ac:dyDescent="0.25">
      <c r="A2192" s="22">
        <v>43100</v>
      </c>
      <c r="B2192" s="21" t="s">
        <v>35</v>
      </c>
      <c r="C2192" s="5">
        <v>58.538648480330394</v>
      </c>
      <c r="D2192">
        <v>39</v>
      </c>
      <c r="E2192" s="65">
        <f>VLOOKUP(B2192,'SKU List'!$A$6:$C$11,3,1)</f>
        <v>50.79</v>
      </c>
      <c r="F2192" s="140">
        <f t="shared" si="34"/>
        <v>0.15256248238492606</v>
      </c>
    </row>
    <row r="2193" spans="1:6" ht="15" customHeight="1" x14ac:dyDescent="0.25">
      <c r="A2193" s="22">
        <v>43100</v>
      </c>
      <c r="B2193" s="21" t="s">
        <v>36</v>
      </c>
      <c r="C2193" s="5">
        <v>64.708863302392345</v>
      </c>
      <c r="D2193">
        <v>44</v>
      </c>
      <c r="E2193" s="65">
        <f>VLOOKUP(B2193,'SKU List'!$A$6:$C$11,3,1)</f>
        <v>50.79</v>
      </c>
      <c r="F2193" s="140">
        <f t="shared" si="34"/>
        <v>0.27404731841686053</v>
      </c>
    </row>
    <row r="2194" spans="1:6" x14ac:dyDescent="0.25">
      <c r="A2194" s="22">
        <v>43100</v>
      </c>
      <c r="B2194" s="21" t="s">
        <v>41</v>
      </c>
      <c r="C2194" s="5">
        <v>56.64030465554054</v>
      </c>
      <c r="D2194">
        <v>35</v>
      </c>
      <c r="E2194" s="65">
        <f>VLOOKUP(B2194,'SKU List'!$A$6:$C$11,3,1)</f>
        <v>50.79</v>
      </c>
      <c r="F2194" s="140">
        <f t="shared" si="34"/>
        <v>0.11518615191062297</v>
      </c>
    </row>
    <row r="2195" spans="1:6" ht="15" customHeight="1" x14ac:dyDescent="0.25">
      <c r="A2195" s="22">
        <v>43100</v>
      </c>
      <c r="B2195" s="21" t="s">
        <v>33</v>
      </c>
      <c r="C2195" s="5">
        <v>58.35998460009737</v>
      </c>
      <c r="D2195">
        <v>31</v>
      </c>
      <c r="E2195" s="65">
        <f>VLOOKUP(B2195,'SKU List'!$A$6:$C$11,3,1)</f>
        <v>45.710999999999999</v>
      </c>
      <c r="F2195" s="140">
        <f t="shared" si="34"/>
        <v>0.27671642712032929</v>
      </c>
    </row>
    <row r="2196" spans="1:6" x14ac:dyDescent="0.25">
      <c r="A2196" s="22"/>
    </row>
    <row r="2197" spans="1:6" x14ac:dyDescent="0.25">
      <c r="A2197" s="22"/>
    </row>
    <row r="2198" spans="1:6" x14ac:dyDescent="0.25">
      <c r="A2198" s="22"/>
    </row>
    <row r="2199" spans="1:6" x14ac:dyDescent="0.25">
      <c r="A2199" s="22"/>
    </row>
    <row r="2200" spans="1:6" x14ac:dyDescent="0.25">
      <c r="A2200" s="22"/>
    </row>
    <row r="2201" spans="1:6" x14ac:dyDescent="0.25">
      <c r="A2201" s="22"/>
    </row>
    <row r="2202" spans="1:6" x14ac:dyDescent="0.25">
      <c r="A2202" s="22"/>
    </row>
    <row r="2203" spans="1:6" x14ac:dyDescent="0.25">
      <c r="A2203" s="22"/>
    </row>
    <row r="2204" spans="1:6" x14ac:dyDescent="0.25">
      <c r="A2204" s="22"/>
    </row>
    <row r="2205" spans="1:6" x14ac:dyDescent="0.25">
      <c r="A2205" s="22"/>
    </row>
    <row r="2206" spans="1:6" x14ac:dyDescent="0.25">
      <c r="A2206" s="22"/>
    </row>
    <row r="2207" spans="1:6" x14ac:dyDescent="0.25">
      <c r="A2207" s="22"/>
    </row>
    <row r="2208" spans="1:6" x14ac:dyDescent="0.25">
      <c r="A2208" s="22"/>
    </row>
    <row r="2209" spans="1:1" x14ac:dyDescent="0.25">
      <c r="A2209" s="22"/>
    </row>
    <row r="2210" spans="1:1" x14ac:dyDescent="0.25">
      <c r="A2210" s="22"/>
    </row>
    <row r="2211" spans="1:1" x14ac:dyDescent="0.25">
      <c r="A2211" s="22"/>
    </row>
    <row r="2212" spans="1:1" x14ac:dyDescent="0.25">
      <c r="A2212" s="22"/>
    </row>
    <row r="2213" spans="1:1" x14ac:dyDescent="0.25">
      <c r="A2213" s="22"/>
    </row>
    <row r="2214" spans="1:1" x14ac:dyDescent="0.25">
      <c r="A2214" s="22"/>
    </row>
    <row r="2215" spans="1:1" x14ac:dyDescent="0.25">
      <c r="A2215" s="22"/>
    </row>
    <row r="2216" spans="1:1" x14ac:dyDescent="0.25">
      <c r="A2216" s="22"/>
    </row>
    <row r="2217" spans="1:1" x14ac:dyDescent="0.25">
      <c r="A2217" s="22"/>
    </row>
    <row r="2218" spans="1:1" x14ac:dyDescent="0.25">
      <c r="A2218" s="22"/>
    </row>
    <row r="2219" spans="1:1" x14ac:dyDescent="0.25">
      <c r="A2219" s="22"/>
    </row>
    <row r="2220" spans="1:1" x14ac:dyDescent="0.25">
      <c r="A2220" s="22"/>
    </row>
    <row r="2221" spans="1:1" x14ac:dyDescent="0.25">
      <c r="A2221" s="22"/>
    </row>
    <row r="2222" spans="1:1" x14ac:dyDescent="0.25">
      <c r="A2222" s="22"/>
    </row>
    <row r="2223" spans="1:1" x14ac:dyDescent="0.25">
      <c r="A2223" s="22"/>
    </row>
    <row r="2224" spans="1:1" x14ac:dyDescent="0.25">
      <c r="A2224" s="22"/>
    </row>
    <row r="2225" spans="1:1" x14ac:dyDescent="0.25">
      <c r="A2225" s="22"/>
    </row>
    <row r="2226" spans="1:1" x14ac:dyDescent="0.25">
      <c r="A2226" s="22"/>
    </row>
    <row r="2227" spans="1:1" x14ac:dyDescent="0.25">
      <c r="A2227" s="22"/>
    </row>
    <row r="2228" spans="1:1" x14ac:dyDescent="0.25">
      <c r="A2228" s="22"/>
    </row>
    <row r="2229" spans="1:1" x14ac:dyDescent="0.25">
      <c r="A2229" s="22"/>
    </row>
    <row r="2230" spans="1:1" x14ac:dyDescent="0.25">
      <c r="A2230" s="22"/>
    </row>
    <row r="2231" spans="1:1" x14ac:dyDescent="0.25">
      <c r="A2231" s="22"/>
    </row>
    <row r="2232" spans="1:1" x14ac:dyDescent="0.25">
      <c r="A2232" s="22"/>
    </row>
    <row r="2233" spans="1:1" x14ac:dyDescent="0.25">
      <c r="A2233" s="22"/>
    </row>
    <row r="2234" spans="1:1" x14ac:dyDescent="0.25">
      <c r="A2234" s="22"/>
    </row>
    <row r="2235" spans="1:1" x14ac:dyDescent="0.25">
      <c r="A2235" s="22"/>
    </row>
    <row r="2236" spans="1:1" x14ac:dyDescent="0.25">
      <c r="A2236" s="22"/>
    </row>
    <row r="2237" spans="1:1" x14ac:dyDescent="0.25">
      <c r="A2237" s="22"/>
    </row>
    <row r="2238" spans="1:1" x14ac:dyDescent="0.25">
      <c r="A2238" s="22"/>
    </row>
    <row r="2239" spans="1:1" x14ac:dyDescent="0.25">
      <c r="A2239" s="22"/>
    </row>
    <row r="2240" spans="1:1" x14ac:dyDescent="0.25">
      <c r="A2240" s="22"/>
    </row>
    <row r="2241" spans="1:1" x14ac:dyDescent="0.25">
      <c r="A2241" s="22"/>
    </row>
    <row r="2242" spans="1:1" x14ac:dyDescent="0.25">
      <c r="A2242" s="22"/>
    </row>
    <row r="2243" spans="1:1" x14ac:dyDescent="0.25">
      <c r="A2243" s="22"/>
    </row>
    <row r="2244" spans="1:1" x14ac:dyDescent="0.25">
      <c r="A2244" s="22"/>
    </row>
    <row r="2245" spans="1:1" x14ac:dyDescent="0.25">
      <c r="A2245" s="22"/>
    </row>
    <row r="2246" spans="1:1" x14ac:dyDescent="0.25">
      <c r="A2246" s="22"/>
    </row>
    <row r="2247" spans="1:1" x14ac:dyDescent="0.25">
      <c r="A2247" s="22"/>
    </row>
    <row r="2248" spans="1:1" x14ac:dyDescent="0.25">
      <c r="A2248" s="22"/>
    </row>
    <row r="2249" spans="1:1" x14ac:dyDescent="0.25">
      <c r="A2249" s="22"/>
    </row>
    <row r="2250" spans="1:1" x14ac:dyDescent="0.25">
      <c r="A2250" s="22"/>
    </row>
    <row r="2251" spans="1:1" x14ac:dyDescent="0.25">
      <c r="A2251" s="22"/>
    </row>
    <row r="2252" spans="1:1" x14ac:dyDescent="0.25">
      <c r="A2252" s="22"/>
    </row>
    <row r="2253" spans="1:1" x14ac:dyDescent="0.25">
      <c r="A2253" s="22"/>
    </row>
    <row r="2254" spans="1:1" x14ac:dyDescent="0.25">
      <c r="A2254" s="22"/>
    </row>
    <row r="2255" spans="1:1" x14ac:dyDescent="0.25">
      <c r="A2255" s="22"/>
    </row>
    <row r="2256" spans="1:1" x14ac:dyDescent="0.25">
      <c r="A2256" s="22"/>
    </row>
    <row r="2257" spans="1:1" x14ac:dyDescent="0.25">
      <c r="A2257" s="22"/>
    </row>
    <row r="2258" spans="1:1" x14ac:dyDescent="0.25">
      <c r="A2258" s="22"/>
    </row>
    <row r="2259" spans="1:1" x14ac:dyDescent="0.25">
      <c r="A2259" s="22"/>
    </row>
    <row r="2260" spans="1:1" x14ac:dyDescent="0.25">
      <c r="A2260" s="22"/>
    </row>
    <row r="2261" spans="1:1" x14ac:dyDescent="0.25">
      <c r="A2261" s="22"/>
    </row>
    <row r="2262" spans="1:1" x14ac:dyDescent="0.25">
      <c r="A2262" s="22"/>
    </row>
    <row r="2263" spans="1:1" x14ac:dyDescent="0.25">
      <c r="A2263" s="22"/>
    </row>
    <row r="2264" spans="1:1" x14ac:dyDescent="0.25">
      <c r="A2264" s="22"/>
    </row>
    <row r="2265" spans="1:1" x14ac:dyDescent="0.25">
      <c r="A2265" s="22"/>
    </row>
    <row r="2266" spans="1:1" x14ac:dyDescent="0.25">
      <c r="A2266" s="22"/>
    </row>
    <row r="2267" spans="1:1" x14ac:dyDescent="0.25">
      <c r="A2267" s="22"/>
    </row>
    <row r="2268" spans="1:1" x14ac:dyDescent="0.25">
      <c r="A2268" s="22"/>
    </row>
    <row r="2269" spans="1:1" x14ac:dyDescent="0.25">
      <c r="A2269" s="22"/>
    </row>
    <row r="2270" spans="1:1" x14ac:dyDescent="0.25">
      <c r="A2270" s="22"/>
    </row>
    <row r="2271" spans="1:1" x14ac:dyDescent="0.25">
      <c r="A2271" s="22"/>
    </row>
    <row r="2272" spans="1:1" x14ac:dyDescent="0.25">
      <c r="A2272" s="22"/>
    </row>
    <row r="2273" spans="1:1" x14ac:dyDescent="0.25">
      <c r="A2273" s="22"/>
    </row>
    <row r="2274" spans="1:1" x14ac:dyDescent="0.25">
      <c r="A2274" s="22"/>
    </row>
    <row r="2275" spans="1:1" x14ac:dyDescent="0.25">
      <c r="A2275" s="22"/>
    </row>
    <row r="2276" spans="1:1" x14ac:dyDescent="0.25">
      <c r="A2276" s="22"/>
    </row>
    <row r="2277" spans="1:1" x14ac:dyDescent="0.25">
      <c r="A2277" s="22"/>
    </row>
    <row r="2278" spans="1:1" x14ac:dyDescent="0.25">
      <c r="A2278" s="22"/>
    </row>
    <row r="2279" spans="1:1" x14ac:dyDescent="0.25">
      <c r="A2279" s="22"/>
    </row>
    <row r="2280" spans="1:1" x14ac:dyDescent="0.25">
      <c r="A2280" s="22"/>
    </row>
    <row r="2281" spans="1:1" x14ac:dyDescent="0.25">
      <c r="A2281" s="22"/>
    </row>
    <row r="2282" spans="1:1" x14ac:dyDescent="0.25">
      <c r="A2282" s="22"/>
    </row>
    <row r="2283" spans="1:1" x14ac:dyDescent="0.25">
      <c r="A2283" s="22"/>
    </row>
    <row r="2284" spans="1:1" x14ac:dyDescent="0.25">
      <c r="A2284" s="22"/>
    </row>
    <row r="2285" spans="1:1" x14ac:dyDescent="0.25">
      <c r="A2285" s="22"/>
    </row>
    <row r="2286" spans="1:1" x14ac:dyDescent="0.25">
      <c r="A2286" s="22"/>
    </row>
    <row r="2287" spans="1:1" x14ac:dyDescent="0.25">
      <c r="A2287" s="22"/>
    </row>
    <row r="2288" spans="1:1" x14ac:dyDescent="0.25">
      <c r="A2288" s="22"/>
    </row>
    <row r="2289" spans="1:1" x14ac:dyDescent="0.25">
      <c r="A2289" s="22"/>
    </row>
    <row r="2290" spans="1:1" x14ac:dyDescent="0.25">
      <c r="A2290" s="22"/>
    </row>
    <row r="2291" spans="1:1" x14ac:dyDescent="0.25">
      <c r="A2291" s="22"/>
    </row>
    <row r="2292" spans="1:1" x14ac:dyDescent="0.25">
      <c r="A2292" s="22"/>
    </row>
    <row r="2293" spans="1:1" x14ac:dyDescent="0.25">
      <c r="A2293" s="22"/>
    </row>
    <row r="2294" spans="1:1" x14ac:dyDescent="0.25">
      <c r="A2294" s="22"/>
    </row>
    <row r="2295" spans="1:1" x14ac:dyDescent="0.25">
      <c r="A2295" s="22"/>
    </row>
    <row r="2296" spans="1:1" x14ac:dyDescent="0.25">
      <c r="A2296" s="22"/>
    </row>
    <row r="2297" spans="1:1" x14ac:dyDescent="0.25">
      <c r="A2297" s="22"/>
    </row>
    <row r="2298" spans="1:1" x14ac:dyDescent="0.25">
      <c r="A2298" s="22"/>
    </row>
  </sheetData>
  <autoFilter ref="A3:F2195" xr:uid="{00000000-0009-0000-0000-000003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9.140625" style="34"/>
    <col min="6" max="6" width="17.5703125" style="119" bestFit="1" customWidth="1"/>
    <col min="7" max="7" width="10.140625" customWidth="1"/>
    <col min="9" max="9" width="9.28515625" customWidth="1"/>
    <col min="12" max="12" width="16.5703125" bestFit="1" customWidth="1"/>
    <col min="13" max="13" width="19.140625" bestFit="1" customWidth="1"/>
    <col min="14" max="14" width="10.85546875" customWidth="1"/>
    <col min="15" max="15" width="13.42578125" customWidth="1"/>
    <col min="16" max="16" width="8.85546875" customWidth="1"/>
    <col min="18" max="18" width="23.28515625" customWidth="1"/>
  </cols>
  <sheetData>
    <row r="1" spans="1:22" x14ac:dyDescent="0.25">
      <c r="B1" s="149" t="s">
        <v>180</v>
      </c>
      <c r="C1" s="121"/>
      <c r="D1" s="121"/>
      <c r="E1" s="121"/>
      <c r="F1" s="120"/>
      <c r="G1" s="121"/>
      <c r="J1" s="150" t="s">
        <v>182</v>
      </c>
    </row>
    <row r="2" spans="1:22" s="1" customFormat="1" ht="45" x14ac:dyDescent="0.25">
      <c r="A2" s="136" t="s">
        <v>104</v>
      </c>
      <c r="B2" s="1" t="s">
        <v>105</v>
      </c>
      <c r="C2" s="1" t="s">
        <v>106</v>
      </c>
      <c r="D2" s="1" t="s">
        <v>107</v>
      </c>
      <c r="E2" s="1" t="s">
        <v>108</v>
      </c>
      <c r="F2" s="117" t="s">
        <v>109</v>
      </c>
      <c r="H2" s="136" t="s">
        <v>104</v>
      </c>
      <c r="I2" s="1" t="s">
        <v>105</v>
      </c>
      <c r="J2" s="1" t="s">
        <v>106</v>
      </c>
      <c r="K2" s="1" t="s">
        <v>107</v>
      </c>
      <c r="L2" s="1" t="s">
        <v>108</v>
      </c>
      <c r="M2" s="117" t="s">
        <v>109</v>
      </c>
      <c r="N2" s="141" t="s">
        <v>181</v>
      </c>
      <c r="O2" s="118" t="s">
        <v>110</v>
      </c>
      <c r="P2" s="118" t="s">
        <v>111</v>
      </c>
      <c r="Q2" s="118" t="s">
        <v>112</v>
      </c>
      <c r="R2" s="118" t="s">
        <v>185</v>
      </c>
    </row>
    <row r="3" spans="1:22" x14ac:dyDescent="0.25">
      <c r="H3" s="34">
        <v>10</v>
      </c>
      <c r="I3">
        <v>0</v>
      </c>
      <c r="J3">
        <v>0</v>
      </c>
      <c r="K3">
        <v>0</v>
      </c>
      <c r="L3" t="s">
        <v>113</v>
      </c>
      <c r="M3" s="120">
        <f>SUM(F4:F55)-F5-F15-F55</f>
        <v>323551845</v>
      </c>
      <c r="N3" s="172">
        <v>1</v>
      </c>
      <c r="O3" s="169"/>
    </row>
    <row r="4" spans="1:22" x14ac:dyDescent="0.25">
      <c r="A4" s="34">
        <v>40</v>
      </c>
      <c r="B4">
        <v>3</v>
      </c>
      <c r="C4">
        <v>6</v>
      </c>
      <c r="D4">
        <v>1</v>
      </c>
      <c r="E4" t="s">
        <v>114</v>
      </c>
      <c r="F4" s="119">
        <v>4874747</v>
      </c>
      <c r="H4" s="34"/>
    </row>
    <row r="5" spans="1:22" x14ac:dyDescent="0.25">
      <c r="A5" s="34">
        <v>40</v>
      </c>
      <c r="B5" s="121">
        <v>4</v>
      </c>
      <c r="C5" s="121">
        <v>9</v>
      </c>
      <c r="D5" s="121">
        <v>2</v>
      </c>
      <c r="E5" s="121" t="s">
        <v>115</v>
      </c>
      <c r="F5" s="120">
        <v>739795</v>
      </c>
      <c r="H5" s="136" t="s">
        <v>104</v>
      </c>
      <c r="I5" s="1" t="s">
        <v>105</v>
      </c>
      <c r="J5" s="1" t="s">
        <v>106</v>
      </c>
      <c r="K5" s="1" t="s">
        <v>107</v>
      </c>
      <c r="L5" s="1"/>
      <c r="M5" s="117"/>
      <c r="N5" s="178" t="s">
        <v>200</v>
      </c>
    </row>
    <row r="6" spans="1:22" x14ac:dyDescent="0.25">
      <c r="A6" s="34">
        <v>40</v>
      </c>
      <c r="B6">
        <v>4</v>
      </c>
      <c r="C6">
        <v>8</v>
      </c>
      <c r="D6">
        <v>4</v>
      </c>
      <c r="E6" t="s">
        <v>116</v>
      </c>
      <c r="F6" s="119">
        <v>7016270</v>
      </c>
      <c r="H6" s="34">
        <v>20</v>
      </c>
      <c r="I6">
        <v>1</v>
      </c>
      <c r="J6">
        <v>0</v>
      </c>
      <c r="K6">
        <v>0</v>
      </c>
      <c r="L6" t="s">
        <v>44</v>
      </c>
      <c r="M6" s="119">
        <f>SUMIF($B$4:$B$55,I6,$F$4:$F$55)</f>
        <v>56470581</v>
      </c>
      <c r="N6" s="170"/>
      <c r="O6" s="169"/>
      <c r="P6" s="171"/>
      <c r="Q6" s="171"/>
      <c r="R6" s="35"/>
    </row>
    <row r="7" spans="1:22" x14ac:dyDescent="0.25">
      <c r="A7" s="34">
        <v>40</v>
      </c>
      <c r="B7">
        <v>3</v>
      </c>
      <c r="C7">
        <v>7</v>
      </c>
      <c r="D7">
        <v>5</v>
      </c>
      <c r="E7" t="s">
        <v>117</v>
      </c>
      <c r="F7" s="119">
        <v>3004279</v>
      </c>
      <c r="H7" s="34">
        <v>20</v>
      </c>
      <c r="I7">
        <v>2</v>
      </c>
      <c r="J7">
        <v>0</v>
      </c>
      <c r="K7">
        <v>0</v>
      </c>
      <c r="L7" t="s">
        <v>45</v>
      </c>
      <c r="M7" s="119">
        <f t="shared" ref="M7:M8" si="0">SUMIF($B$4:$B$55,I7,$F$4:$F$55)</f>
        <v>68179351</v>
      </c>
      <c r="N7" s="170"/>
      <c r="O7" s="169"/>
      <c r="P7" s="171"/>
      <c r="Q7" s="171"/>
      <c r="R7" s="35"/>
    </row>
    <row r="8" spans="1:22" x14ac:dyDescent="0.25">
      <c r="A8" s="34">
        <v>40</v>
      </c>
      <c r="B8">
        <v>4</v>
      </c>
      <c r="C8">
        <v>9</v>
      </c>
      <c r="D8">
        <v>6</v>
      </c>
      <c r="E8" t="s">
        <v>118</v>
      </c>
      <c r="F8" s="119">
        <v>39536653</v>
      </c>
      <c r="H8" s="34">
        <v>20</v>
      </c>
      <c r="I8">
        <v>3</v>
      </c>
      <c r="J8">
        <v>0</v>
      </c>
      <c r="K8">
        <v>0</v>
      </c>
      <c r="L8" t="s">
        <v>46</v>
      </c>
      <c r="M8" s="119">
        <f t="shared" si="0"/>
        <v>123658624</v>
      </c>
      <c r="N8" s="170"/>
      <c r="O8" s="169"/>
      <c r="P8" s="171"/>
      <c r="Q8" s="171"/>
      <c r="R8" s="35"/>
    </row>
    <row r="9" spans="1:22" x14ac:dyDescent="0.25">
      <c r="A9" s="34">
        <v>40</v>
      </c>
      <c r="B9">
        <v>4</v>
      </c>
      <c r="C9">
        <v>8</v>
      </c>
      <c r="D9">
        <v>8</v>
      </c>
      <c r="E9" t="s">
        <v>119</v>
      </c>
      <c r="F9" s="119">
        <v>5607154</v>
      </c>
      <c r="H9" s="34">
        <v>20</v>
      </c>
      <c r="I9">
        <v>4</v>
      </c>
      <c r="J9">
        <v>0</v>
      </c>
      <c r="K9">
        <v>0</v>
      </c>
      <c r="L9" t="s">
        <v>47</v>
      </c>
      <c r="M9" s="120">
        <f>SUMIF($B$4:$B$55,I9,$F$4:$F$55)-F5-F15</f>
        <v>75243289</v>
      </c>
      <c r="N9" s="170"/>
      <c r="O9" s="169"/>
      <c r="P9" s="171"/>
      <c r="Q9" s="171"/>
      <c r="R9" s="35"/>
    </row>
    <row r="10" spans="1:22" x14ac:dyDescent="0.25">
      <c r="A10" s="34">
        <v>40</v>
      </c>
      <c r="B10">
        <v>1</v>
      </c>
      <c r="C10">
        <v>1</v>
      </c>
      <c r="D10">
        <v>9</v>
      </c>
      <c r="E10" t="s">
        <v>120</v>
      </c>
      <c r="F10" s="119">
        <v>3588184</v>
      </c>
      <c r="O10" s="124"/>
      <c r="P10" s="34"/>
      <c r="Q10" s="34"/>
      <c r="R10" s="34"/>
      <c r="T10" s="34"/>
      <c r="U10" s="34"/>
      <c r="V10" s="34"/>
    </row>
    <row r="11" spans="1:22" x14ac:dyDescent="0.25">
      <c r="A11" s="34">
        <v>40</v>
      </c>
      <c r="B11">
        <v>3</v>
      </c>
      <c r="C11">
        <v>5</v>
      </c>
      <c r="D11">
        <v>10</v>
      </c>
      <c r="E11" t="s">
        <v>121</v>
      </c>
      <c r="F11" s="119">
        <v>961939</v>
      </c>
      <c r="T11" s="34"/>
      <c r="U11" s="34"/>
      <c r="V11" s="34"/>
    </row>
    <row r="12" spans="1:22" ht="18.75" x14ac:dyDescent="0.3">
      <c r="A12" s="34">
        <v>40</v>
      </c>
      <c r="B12">
        <v>3</v>
      </c>
      <c r="C12">
        <v>5</v>
      </c>
      <c r="D12">
        <v>11</v>
      </c>
      <c r="E12" t="s">
        <v>122</v>
      </c>
      <c r="F12" s="119">
        <v>693972</v>
      </c>
      <c r="G12" s="1"/>
      <c r="H12" s="151" t="s">
        <v>179</v>
      </c>
      <c r="I12" s="34"/>
      <c r="J12" s="142" t="s">
        <v>176</v>
      </c>
      <c r="K12" s="34"/>
      <c r="L12" s="34"/>
      <c r="M12" s="34"/>
      <c r="N12" s="34"/>
      <c r="O12" s="34"/>
      <c r="T12" s="34"/>
      <c r="U12" s="34"/>
      <c r="V12" s="34"/>
    </row>
    <row r="13" spans="1:22" x14ac:dyDescent="0.25">
      <c r="A13" s="34">
        <v>40</v>
      </c>
      <c r="B13">
        <v>3</v>
      </c>
      <c r="C13">
        <v>5</v>
      </c>
      <c r="D13">
        <v>12</v>
      </c>
      <c r="E13" t="s">
        <v>123</v>
      </c>
      <c r="F13" s="119">
        <v>20984400</v>
      </c>
      <c r="H13" s="34"/>
      <c r="I13" s="143" t="s">
        <v>194</v>
      </c>
      <c r="J13" s="34" t="s">
        <v>183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2" x14ac:dyDescent="0.25">
      <c r="A14" s="34">
        <v>40</v>
      </c>
      <c r="B14">
        <v>3</v>
      </c>
      <c r="C14">
        <v>5</v>
      </c>
      <c r="D14">
        <v>13</v>
      </c>
      <c r="E14" t="s">
        <v>124</v>
      </c>
      <c r="F14" s="119">
        <v>10429379</v>
      </c>
      <c r="G14" s="122"/>
      <c r="H14" s="34"/>
      <c r="I14" s="143" t="s">
        <v>187</v>
      </c>
      <c r="J14" s="144">
        <f>'Order History'!M6</f>
        <v>181.00208118233863</v>
      </c>
      <c r="K14" s="34" t="s">
        <v>175</v>
      </c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</row>
    <row r="15" spans="1:22" x14ac:dyDescent="0.25">
      <c r="A15" s="34">
        <v>40</v>
      </c>
      <c r="B15" s="121">
        <v>4</v>
      </c>
      <c r="C15" s="121">
        <v>9</v>
      </c>
      <c r="D15" s="121">
        <v>15</v>
      </c>
      <c r="E15" s="121" t="s">
        <v>125</v>
      </c>
      <c r="F15" s="120">
        <v>1427538</v>
      </c>
      <c r="G15" s="123"/>
      <c r="H15" s="34"/>
      <c r="I15" s="143" t="s">
        <v>195</v>
      </c>
      <c r="J15" s="140">
        <f>'Operating Costs'!C21</f>
        <v>0</v>
      </c>
      <c r="K15" s="34" t="s">
        <v>198</v>
      </c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2" x14ac:dyDescent="0.25">
      <c r="A16" s="34">
        <v>40</v>
      </c>
      <c r="B16">
        <v>4</v>
      </c>
      <c r="C16">
        <v>8</v>
      </c>
      <c r="D16">
        <v>16</v>
      </c>
      <c r="E16" t="s">
        <v>126</v>
      </c>
      <c r="F16" s="119">
        <v>1716943</v>
      </c>
      <c r="G16" s="4"/>
      <c r="H16" s="34"/>
      <c r="I16" s="143" t="s">
        <v>196</v>
      </c>
      <c r="J16" s="144">
        <f>'SKU List'!C6</f>
        <v>50.79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</row>
    <row r="17" spans="1:23" x14ac:dyDescent="0.25">
      <c r="A17" s="34">
        <v>40</v>
      </c>
      <c r="B17">
        <v>2</v>
      </c>
      <c r="C17">
        <v>3</v>
      </c>
      <c r="D17">
        <v>17</v>
      </c>
      <c r="E17" t="s">
        <v>127</v>
      </c>
      <c r="F17" s="119">
        <v>12802023</v>
      </c>
      <c r="H17" s="34"/>
      <c r="I17" s="143" t="s">
        <v>197</v>
      </c>
      <c r="J17" s="145">
        <f>'Order History'!M4</f>
        <v>39.455357142857146</v>
      </c>
      <c r="K17" s="34" t="s">
        <v>128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spans="1:23" x14ac:dyDescent="0.25">
      <c r="A18" s="34">
        <v>40</v>
      </c>
      <c r="B18">
        <v>2</v>
      </c>
      <c r="C18">
        <v>3</v>
      </c>
      <c r="D18">
        <v>18</v>
      </c>
      <c r="E18" t="s">
        <v>129</v>
      </c>
      <c r="F18" s="119">
        <v>6666818</v>
      </c>
      <c r="G18" s="4"/>
      <c r="H18" s="34"/>
      <c r="I18" s="143" t="s">
        <v>189</v>
      </c>
      <c r="J18" s="146">
        <f>'Order History'!M5</f>
        <v>5.7561379583557786</v>
      </c>
      <c r="K18" s="34" t="s">
        <v>128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</row>
    <row r="19" spans="1:23" x14ac:dyDescent="0.25">
      <c r="A19" s="34">
        <v>40</v>
      </c>
      <c r="B19">
        <v>2</v>
      </c>
      <c r="C19">
        <v>4</v>
      </c>
      <c r="D19">
        <v>19</v>
      </c>
      <c r="E19" t="s">
        <v>130</v>
      </c>
      <c r="F19" s="119">
        <v>3145711</v>
      </c>
      <c r="H19" s="34"/>
      <c r="I19" s="143" t="s">
        <v>193</v>
      </c>
      <c r="J19" s="146">
        <f>'Sales History'!M3</f>
        <v>7.5910209669963251</v>
      </c>
      <c r="K19" s="34" t="s">
        <v>131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</row>
    <row r="20" spans="1:23" x14ac:dyDescent="0.25">
      <c r="A20" s="34">
        <v>40</v>
      </c>
      <c r="B20">
        <v>2</v>
      </c>
      <c r="C20">
        <v>4</v>
      </c>
      <c r="D20">
        <v>20</v>
      </c>
      <c r="E20" t="s">
        <v>132</v>
      </c>
      <c r="F20" s="119">
        <v>2913123</v>
      </c>
      <c r="H20" s="34"/>
      <c r="I20" s="143" t="s">
        <v>133</v>
      </c>
      <c r="J20" s="147">
        <v>0.94</v>
      </c>
      <c r="K20" s="76" t="s">
        <v>134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pans="1:23" x14ac:dyDescent="0.25">
      <c r="A21" s="34">
        <v>40</v>
      </c>
      <c r="B21">
        <v>3</v>
      </c>
      <c r="C21">
        <v>6</v>
      </c>
      <c r="D21">
        <v>21</v>
      </c>
      <c r="E21" t="s">
        <v>135</v>
      </c>
      <c r="F21" s="119">
        <v>4454189</v>
      </c>
      <c r="H21" s="34"/>
      <c r="I21" s="143" t="s">
        <v>136</v>
      </c>
      <c r="J21" s="148">
        <f>_xlfn.NORM.S.INV(J20)</f>
        <v>1.5547735945968528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1:23" x14ac:dyDescent="0.25">
      <c r="A22" s="34">
        <v>40</v>
      </c>
      <c r="B22">
        <v>3</v>
      </c>
      <c r="C22">
        <v>7</v>
      </c>
      <c r="D22">
        <v>22</v>
      </c>
      <c r="E22" t="s">
        <v>137</v>
      </c>
      <c r="F22" s="119">
        <v>4684333</v>
      </c>
    </row>
    <row r="23" spans="1:23" x14ac:dyDescent="0.25">
      <c r="A23" s="34">
        <v>40</v>
      </c>
      <c r="B23">
        <v>1</v>
      </c>
      <c r="C23">
        <v>1</v>
      </c>
      <c r="D23">
        <v>23</v>
      </c>
      <c r="E23" t="s">
        <v>138</v>
      </c>
      <c r="F23" s="119">
        <v>1335907</v>
      </c>
    </row>
    <row r="24" spans="1:23" x14ac:dyDescent="0.25">
      <c r="A24" s="34">
        <v>40</v>
      </c>
      <c r="B24">
        <v>3</v>
      </c>
      <c r="C24">
        <v>5</v>
      </c>
      <c r="D24">
        <v>24</v>
      </c>
      <c r="E24" t="s">
        <v>139</v>
      </c>
      <c r="F24" s="119">
        <v>6052177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</row>
    <row r="25" spans="1:23" x14ac:dyDescent="0.25">
      <c r="A25" s="34">
        <v>40</v>
      </c>
      <c r="B25">
        <v>1</v>
      </c>
      <c r="C25">
        <v>1</v>
      </c>
      <c r="D25">
        <v>25</v>
      </c>
      <c r="E25" t="s">
        <v>140</v>
      </c>
      <c r="F25" s="119">
        <v>6859819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</row>
    <row r="26" spans="1:23" x14ac:dyDescent="0.25">
      <c r="A26" s="34">
        <v>40</v>
      </c>
      <c r="B26">
        <v>2</v>
      </c>
      <c r="C26">
        <v>3</v>
      </c>
      <c r="D26">
        <v>26</v>
      </c>
      <c r="E26" t="s">
        <v>141</v>
      </c>
      <c r="F26" s="119">
        <v>9962311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</row>
    <row r="27" spans="1:23" x14ac:dyDescent="0.25">
      <c r="A27" s="34">
        <v>40</v>
      </c>
      <c r="B27">
        <v>2</v>
      </c>
      <c r="C27">
        <v>4</v>
      </c>
      <c r="D27">
        <v>27</v>
      </c>
      <c r="E27" t="s">
        <v>142</v>
      </c>
      <c r="F27" s="119">
        <v>5576606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23" x14ac:dyDescent="0.25">
      <c r="A28" s="34">
        <v>40</v>
      </c>
      <c r="B28">
        <v>3</v>
      </c>
      <c r="C28">
        <v>6</v>
      </c>
      <c r="D28">
        <v>28</v>
      </c>
      <c r="E28" t="s">
        <v>143</v>
      </c>
      <c r="F28" s="119">
        <v>2984100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1:23" x14ac:dyDescent="0.25">
      <c r="A29" s="34">
        <v>40</v>
      </c>
      <c r="B29">
        <v>2</v>
      </c>
      <c r="C29">
        <v>4</v>
      </c>
      <c r="D29">
        <v>29</v>
      </c>
      <c r="E29" t="s">
        <v>144</v>
      </c>
      <c r="F29" s="119">
        <v>6113532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</row>
    <row r="30" spans="1:23" x14ac:dyDescent="0.25">
      <c r="A30" s="34">
        <v>40</v>
      </c>
      <c r="B30">
        <v>4</v>
      </c>
      <c r="C30">
        <v>8</v>
      </c>
      <c r="D30">
        <v>30</v>
      </c>
      <c r="E30" t="s">
        <v>145</v>
      </c>
      <c r="F30" s="119">
        <v>1050493</v>
      </c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</row>
    <row r="31" spans="1:23" x14ac:dyDescent="0.25">
      <c r="A31" s="34">
        <v>40</v>
      </c>
      <c r="B31">
        <v>2</v>
      </c>
      <c r="C31">
        <v>4</v>
      </c>
      <c r="D31">
        <v>31</v>
      </c>
      <c r="E31" t="s">
        <v>146</v>
      </c>
      <c r="F31" s="119">
        <v>1920076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x14ac:dyDescent="0.25">
      <c r="A32" s="34">
        <v>40</v>
      </c>
      <c r="B32">
        <v>4</v>
      </c>
      <c r="C32">
        <v>8</v>
      </c>
      <c r="D32">
        <v>32</v>
      </c>
      <c r="E32" t="s">
        <v>147</v>
      </c>
      <c r="F32" s="119">
        <v>2998039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23" x14ac:dyDescent="0.25">
      <c r="A33" s="34">
        <v>40</v>
      </c>
      <c r="B33">
        <v>1</v>
      </c>
      <c r="C33">
        <v>1</v>
      </c>
      <c r="D33">
        <v>33</v>
      </c>
      <c r="E33" t="s">
        <v>148</v>
      </c>
      <c r="F33" s="119">
        <v>1342795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</row>
    <row r="34" spans="1:23" x14ac:dyDescent="0.25">
      <c r="A34" s="34">
        <v>40</v>
      </c>
      <c r="B34">
        <v>1</v>
      </c>
      <c r="C34">
        <v>2</v>
      </c>
      <c r="D34">
        <v>34</v>
      </c>
      <c r="E34" t="s">
        <v>149</v>
      </c>
      <c r="F34" s="119">
        <v>9005644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</row>
    <row r="35" spans="1:23" x14ac:dyDescent="0.25">
      <c r="A35" s="34">
        <v>40</v>
      </c>
      <c r="B35">
        <v>4</v>
      </c>
      <c r="C35">
        <v>8</v>
      </c>
      <c r="D35">
        <v>35</v>
      </c>
      <c r="E35" t="s">
        <v>150</v>
      </c>
      <c r="F35" s="119">
        <v>2088070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</row>
    <row r="36" spans="1:23" x14ac:dyDescent="0.25">
      <c r="A36" s="34">
        <v>40</v>
      </c>
      <c r="B36">
        <v>1</v>
      </c>
      <c r="C36">
        <v>2</v>
      </c>
      <c r="D36">
        <v>36</v>
      </c>
      <c r="E36" t="s">
        <v>151</v>
      </c>
      <c r="F36" s="119">
        <v>19849399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</row>
    <row r="37" spans="1:23" x14ac:dyDescent="0.25">
      <c r="A37" s="34">
        <v>40</v>
      </c>
      <c r="B37">
        <v>3</v>
      </c>
      <c r="C37">
        <v>5</v>
      </c>
      <c r="D37">
        <v>37</v>
      </c>
      <c r="E37" t="s">
        <v>152</v>
      </c>
      <c r="F37" s="119">
        <v>10273419</v>
      </c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</row>
    <row r="38" spans="1:23" x14ac:dyDescent="0.25">
      <c r="A38" s="34">
        <v>40</v>
      </c>
      <c r="B38">
        <v>2</v>
      </c>
      <c r="C38">
        <v>4</v>
      </c>
      <c r="D38">
        <v>38</v>
      </c>
      <c r="E38" t="s">
        <v>153</v>
      </c>
      <c r="F38" s="119">
        <v>755393</v>
      </c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</row>
    <row r="39" spans="1:23" x14ac:dyDescent="0.25">
      <c r="A39" s="34">
        <v>40</v>
      </c>
      <c r="B39">
        <v>2</v>
      </c>
      <c r="C39">
        <v>3</v>
      </c>
      <c r="D39">
        <v>39</v>
      </c>
      <c r="E39" t="s">
        <v>154</v>
      </c>
      <c r="F39" s="119">
        <v>11658609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</row>
    <row r="40" spans="1:23" x14ac:dyDescent="0.25">
      <c r="A40" s="34">
        <v>40</v>
      </c>
      <c r="B40">
        <v>3</v>
      </c>
      <c r="C40">
        <v>7</v>
      </c>
      <c r="D40">
        <v>40</v>
      </c>
      <c r="E40" t="s">
        <v>155</v>
      </c>
      <c r="F40" s="119">
        <v>3930864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</row>
    <row r="41" spans="1:23" x14ac:dyDescent="0.25">
      <c r="A41" s="34">
        <v>40</v>
      </c>
      <c r="B41">
        <v>4</v>
      </c>
      <c r="C41">
        <v>9</v>
      </c>
      <c r="D41">
        <v>41</v>
      </c>
      <c r="E41" t="s">
        <v>156</v>
      </c>
      <c r="F41" s="119">
        <v>4142776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</row>
    <row r="42" spans="1:23" x14ac:dyDescent="0.25">
      <c r="A42" s="34">
        <v>40</v>
      </c>
      <c r="B42">
        <v>1</v>
      </c>
      <c r="C42">
        <v>2</v>
      </c>
      <c r="D42">
        <v>42</v>
      </c>
      <c r="E42" t="s">
        <v>157</v>
      </c>
      <c r="F42" s="119">
        <v>12805537</v>
      </c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</row>
    <row r="43" spans="1:23" x14ac:dyDescent="0.25">
      <c r="A43" s="34">
        <v>40</v>
      </c>
      <c r="B43">
        <v>1</v>
      </c>
      <c r="C43">
        <v>1</v>
      </c>
      <c r="D43">
        <v>44</v>
      </c>
      <c r="E43" t="s">
        <v>158</v>
      </c>
      <c r="F43" s="119">
        <v>1059639</v>
      </c>
    </row>
    <row r="44" spans="1:23" x14ac:dyDescent="0.25">
      <c r="A44" s="34">
        <v>40</v>
      </c>
      <c r="B44">
        <v>3</v>
      </c>
      <c r="C44">
        <v>5</v>
      </c>
      <c r="D44">
        <v>45</v>
      </c>
      <c r="E44" t="s">
        <v>159</v>
      </c>
      <c r="F44" s="119">
        <v>5024369</v>
      </c>
    </row>
    <row r="45" spans="1:23" x14ac:dyDescent="0.25">
      <c r="A45" s="34">
        <v>40</v>
      </c>
      <c r="B45">
        <v>2</v>
      </c>
      <c r="C45">
        <v>4</v>
      </c>
      <c r="D45">
        <v>46</v>
      </c>
      <c r="E45" t="s">
        <v>160</v>
      </c>
      <c r="F45" s="119">
        <v>869666</v>
      </c>
    </row>
    <row r="46" spans="1:23" x14ac:dyDescent="0.25">
      <c r="A46" s="34">
        <v>40</v>
      </c>
      <c r="B46">
        <v>3</v>
      </c>
      <c r="C46">
        <v>6</v>
      </c>
      <c r="D46">
        <v>47</v>
      </c>
      <c r="E46" t="s">
        <v>161</v>
      </c>
      <c r="F46" s="119">
        <v>6715984</v>
      </c>
    </row>
    <row r="47" spans="1:23" x14ac:dyDescent="0.25">
      <c r="A47" s="34">
        <v>40</v>
      </c>
      <c r="B47">
        <v>3</v>
      </c>
      <c r="C47">
        <v>7</v>
      </c>
      <c r="D47">
        <v>48</v>
      </c>
      <c r="E47" t="s">
        <v>162</v>
      </c>
      <c r="F47" s="119">
        <v>28304596</v>
      </c>
    </row>
    <row r="48" spans="1:23" x14ac:dyDescent="0.25">
      <c r="A48" s="34">
        <v>40</v>
      </c>
      <c r="B48">
        <v>4</v>
      </c>
      <c r="C48">
        <v>8</v>
      </c>
      <c r="D48">
        <v>49</v>
      </c>
      <c r="E48" t="s">
        <v>163</v>
      </c>
      <c r="F48" s="119">
        <v>3101833</v>
      </c>
    </row>
    <row r="49" spans="1:6" x14ac:dyDescent="0.25">
      <c r="A49" s="34">
        <v>40</v>
      </c>
      <c r="B49">
        <v>1</v>
      </c>
      <c r="C49">
        <v>1</v>
      </c>
      <c r="D49">
        <v>50</v>
      </c>
      <c r="E49" t="s">
        <v>164</v>
      </c>
      <c r="F49" s="119">
        <v>623657</v>
      </c>
    </row>
    <row r="50" spans="1:6" x14ac:dyDescent="0.25">
      <c r="A50" s="34">
        <v>40</v>
      </c>
      <c r="B50">
        <v>3</v>
      </c>
      <c r="C50">
        <v>5</v>
      </c>
      <c r="D50">
        <v>51</v>
      </c>
      <c r="E50" t="s">
        <v>165</v>
      </c>
      <c r="F50" s="119">
        <v>8470020</v>
      </c>
    </row>
    <row r="51" spans="1:6" x14ac:dyDescent="0.25">
      <c r="A51" s="34">
        <v>40</v>
      </c>
      <c r="B51">
        <v>4</v>
      </c>
      <c r="C51">
        <v>9</v>
      </c>
      <c r="D51">
        <v>53</v>
      </c>
      <c r="E51" t="s">
        <v>166</v>
      </c>
      <c r="F51" s="119">
        <v>7405743</v>
      </c>
    </row>
    <row r="52" spans="1:6" x14ac:dyDescent="0.25">
      <c r="A52" s="34">
        <v>40</v>
      </c>
      <c r="B52">
        <v>3</v>
      </c>
      <c r="C52">
        <v>5</v>
      </c>
      <c r="D52">
        <v>54</v>
      </c>
      <c r="E52" t="s">
        <v>167</v>
      </c>
      <c r="F52" s="119">
        <v>1815857</v>
      </c>
    </row>
    <row r="53" spans="1:6" x14ac:dyDescent="0.25">
      <c r="A53" s="34">
        <v>40</v>
      </c>
      <c r="B53">
        <v>2</v>
      </c>
      <c r="C53">
        <v>3</v>
      </c>
      <c r="D53">
        <v>55</v>
      </c>
      <c r="E53" t="s">
        <v>168</v>
      </c>
      <c r="F53" s="119">
        <v>5795483</v>
      </c>
    </row>
    <row r="54" spans="1:6" x14ac:dyDescent="0.25">
      <c r="A54" s="34">
        <v>40</v>
      </c>
      <c r="B54">
        <v>4</v>
      </c>
      <c r="C54">
        <v>8</v>
      </c>
      <c r="D54">
        <v>56</v>
      </c>
      <c r="E54" t="s">
        <v>169</v>
      </c>
      <c r="F54" s="119">
        <v>579315</v>
      </c>
    </row>
    <row r="55" spans="1:6" x14ac:dyDescent="0.25">
      <c r="A55" s="34">
        <v>40</v>
      </c>
      <c r="B55" s="121" t="s">
        <v>48</v>
      </c>
      <c r="C55" s="121" t="s">
        <v>48</v>
      </c>
      <c r="D55" s="121">
        <v>72</v>
      </c>
      <c r="E55" s="121" t="s">
        <v>170</v>
      </c>
      <c r="F55" s="120">
        <v>3337177</v>
      </c>
    </row>
  </sheetData>
  <hyperlinks>
    <hyperlink ref="J1" r:id="rId1" display="https://www.census.gov/programs-surveys/popest/data/data-sets.html" xr:uid="{7541C11D-7FE9-40BE-8578-866F6B7015E8}"/>
  </hyperlinks>
  <pageMargins left="0.7" right="0.7" top="0.75" bottom="0.75" header="0.3" footer="0.3"/>
  <pageSetup orientation="portrait" horizontalDpi="4294967294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18"/>
  <sheetViews>
    <sheetView workbookViewId="0">
      <selection activeCell="D5" sqref="D5"/>
    </sheetView>
  </sheetViews>
  <sheetFormatPr defaultRowHeight="15" x14ac:dyDescent="0.25"/>
  <cols>
    <col min="3" max="3" width="25.42578125" customWidth="1"/>
    <col min="4" max="4" width="22.140625" customWidth="1"/>
    <col min="5" max="5" width="32.5703125" customWidth="1"/>
    <col min="6" max="6" width="37.5703125" customWidth="1"/>
    <col min="7" max="7" width="28.140625" customWidth="1"/>
    <col min="8" max="8" width="17.85546875" customWidth="1"/>
  </cols>
  <sheetData>
    <row r="1" spans="2:8" ht="26.25" x14ac:dyDescent="0.4">
      <c r="B1" s="41" t="s">
        <v>72</v>
      </c>
    </row>
    <row r="3" spans="2:8" ht="27" thickBot="1" x14ac:dyDescent="0.45">
      <c r="D3" s="179" t="s">
        <v>69</v>
      </c>
      <c r="E3" s="180"/>
      <c r="F3" s="137"/>
      <c r="G3" s="138"/>
    </row>
    <row r="4" spans="2:8" s="40" customFormat="1" ht="27" thickBot="1" x14ac:dyDescent="0.45">
      <c r="C4" s="166" t="s">
        <v>96</v>
      </c>
      <c r="D4" s="139" t="s">
        <v>177</v>
      </c>
      <c r="E4" s="139" t="s">
        <v>178</v>
      </c>
      <c r="F4" s="139" t="s">
        <v>70</v>
      </c>
      <c r="G4" s="139" t="s">
        <v>71</v>
      </c>
    </row>
    <row r="5" spans="2:8" ht="27" thickTop="1" x14ac:dyDescent="0.4">
      <c r="C5" s="164" t="s">
        <v>97</v>
      </c>
      <c r="D5" s="51"/>
      <c r="E5" s="51"/>
      <c r="F5" s="51"/>
      <c r="G5" s="52"/>
    </row>
    <row r="6" spans="2:8" ht="26.25" x14ac:dyDescent="0.4">
      <c r="C6" s="164" t="s">
        <v>99</v>
      </c>
      <c r="D6" s="42"/>
      <c r="E6" s="42"/>
      <c r="F6" s="42"/>
      <c r="G6" s="43"/>
    </row>
    <row r="7" spans="2:8" ht="26.25" x14ac:dyDescent="0.4">
      <c r="C7" s="164" t="s">
        <v>100</v>
      </c>
      <c r="D7" s="42"/>
      <c r="E7" s="42"/>
      <c r="F7" s="42"/>
      <c r="G7" s="43"/>
    </row>
    <row r="8" spans="2:8" ht="26.25" x14ac:dyDescent="0.4">
      <c r="C8" s="164" t="s">
        <v>101</v>
      </c>
      <c r="D8" s="42"/>
      <c r="E8" s="42"/>
      <c r="F8" s="42"/>
      <c r="G8" s="43"/>
    </row>
    <row r="9" spans="2:8" ht="26.25" x14ac:dyDescent="0.4">
      <c r="C9" s="164" t="s">
        <v>102</v>
      </c>
      <c r="D9" s="42"/>
      <c r="E9" s="42"/>
      <c r="F9" s="42"/>
      <c r="G9" s="43"/>
    </row>
    <row r="10" spans="2:8" ht="27" thickBot="1" x14ac:dyDescent="0.45">
      <c r="C10" s="165" t="s">
        <v>98</v>
      </c>
      <c r="D10" s="44"/>
      <c r="E10" s="44"/>
      <c r="F10" s="44"/>
      <c r="G10" s="45"/>
    </row>
    <row r="12" spans="2:8" ht="26.25" x14ac:dyDescent="0.4">
      <c r="B12" s="54" t="s">
        <v>73</v>
      </c>
    </row>
    <row r="13" spans="2:8" ht="18.75" customHeight="1" thickBot="1" x14ac:dyDescent="0.45">
      <c r="B13" s="54"/>
    </row>
    <row r="14" spans="2:8" ht="27" thickBot="1" x14ac:dyDescent="0.45">
      <c r="C14" s="46"/>
      <c r="D14" s="53" t="s">
        <v>57</v>
      </c>
      <c r="E14" s="47" t="s">
        <v>75</v>
      </c>
      <c r="F14" s="47" t="s">
        <v>74</v>
      </c>
      <c r="G14" s="47" t="s">
        <v>184</v>
      </c>
      <c r="H14" s="48" t="s">
        <v>74</v>
      </c>
    </row>
    <row r="15" spans="2:8" ht="15.75" thickTop="1" x14ac:dyDescent="0.25">
      <c r="C15" s="14" t="s">
        <v>44</v>
      </c>
      <c r="D15" s="69"/>
      <c r="E15" s="70"/>
      <c r="F15" s="69"/>
      <c r="G15" s="69"/>
      <c r="H15" s="71"/>
    </row>
    <row r="16" spans="2:8" x14ac:dyDescent="0.25">
      <c r="C16" s="14" t="s">
        <v>45</v>
      </c>
      <c r="D16" s="67"/>
      <c r="E16" s="68"/>
      <c r="F16" s="67"/>
      <c r="G16" s="67"/>
      <c r="H16" s="72"/>
    </row>
    <row r="17" spans="3:8" x14ac:dyDescent="0.25">
      <c r="C17" s="14" t="s">
        <v>46</v>
      </c>
      <c r="D17" s="67"/>
      <c r="E17" s="67"/>
      <c r="F17" s="67"/>
      <c r="G17" s="67"/>
      <c r="H17" s="72"/>
    </row>
    <row r="18" spans="3:8" ht="15.75" thickBot="1" x14ac:dyDescent="0.3">
      <c r="C18" s="103" t="s">
        <v>47</v>
      </c>
      <c r="D18" s="73"/>
      <c r="E18" s="73"/>
      <c r="F18" s="73"/>
      <c r="G18" s="73"/>
      <c r="H18" s="74"/>
    </row>
  </sheetData>
  <mergeCells count="1"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15"/>
  <sheetViews>
    <sheetView workbookViewId="0">
      <selection activeCell="D4" sqref="D4"/>
    </sheetView>
  </sheetViews>
  <sheetFormatPr defaultRowHeight="15" x14ac:dyDescent="0.25"/>
  <cols>
    <col min="2" max="2" width="18.28515625" bestFit="1" customWidth="1"/>
    <col min="3" max="3" width="10.85546875" customWidth="1"/>
    <col min="4" max="4" width="12.28515625" bestFit="1" customWidth="1"/>
    <col min="5" max="5" width="12.28515625" customWidth="1"/>
    <col min="6" max="6" width="13" customWidth="1"/>
    <col min="7" max="8" width="12.28515625" bestFit="1" customWidth="1"/>
  </cols>
  <sheetData>
    <row r="1" spans="2:8" x14ac:dyDescent="0.25">
      <c r="E1" s="104" t="s">
        <v>60</v>
      </c>
      <c r="F1" s="104" t="s">
        <v>64</v>
      </c>
    </row>
    <row r="2" spans="2:8" x14ac:dyDescent="0.25">
      <c r="E2" s="104" t="s">
        <v>58</v>
      </c>
      <c r="F2" s="104" t="s">
        <v>48</v>
      </c>
    </row>
    <row r="3" spans="2:8" s="2" customFormat="1" ht="45.75" thickBot="1" x14ac:dyDescent="0.3">
      <c r="B3" s="2" t="s">
        <v>57</v>
      </c>
      <c r="C3" s="10" t="s">
        <v>62</v>
      </c>
      <c r="D3" s="10" t="s">
        <v>89</v>
      </c>
      <c r="E3" s="10" t="s">
        <v>67</v>
      </c>
      <c r="F3" s="10" t="s">
        <v>68</v>
      </c>
      <c r="G3" s="11" t="s">
        <v>65</v>
      </c>
      <c r="H3" s="11" t="s">
        <v>66</v>
      </c>
    </row>
    <row r="4" spans="2:8" ht="15.75" thickTop="1" x14ac:dyDescent="0.25">
      <c r="B4" s="1" t="s">
        <v>44</v>
      </c>
      <c r="C4" s="119">
        <f>'Sales Forecast'!O6</f>
        <v>0</v>
      </c>
      <c r="D4" s="3"/>
      <c r="E4" s="3"/>
      <c r="F4" s="3"/>
      <c r="G4" s="35"/>
      <c r="H4" s="55"/>
    </row>
    <row r="5" spans="2:8" x14ac:dyDescent="0.25">
      <c r="B5" s="1" t="s">
        <v>45</v>
      </c>
      <c r="C5" s="119">
        <f>'Sales Forecast'!O7</f>
        <v>0</v>
      </c>
      <c r="D5" s="3"/>
      <c r="E5" s="3"/>
      <c r="F5" s="3"/>
      <c r="G5" s="35"/>
      <c r="H5" s="55"/>
    </row>
    <row r="6" spans="2:8" x14ac:dyDescent="0.25">
      <c r="B6" s="1" t="s">
        <v>46</v>
      </c>
      <c r="C6" s="119">
        <f>'Sales Forecast'!O8</f>
        <v>0</v>
      </c>
      <c r="D6" s="3"/>
      <c r="E6" s="3"/>
      <c r="F6" s="3"/>
      <c r="G6" s="35"/>
      <c r="H6" s="55"/>
    </row>
    <row r="7" spans="2:8" ht="15.75" thickBot="1" x14ac:dyDescent="0.3">
      <c r="B7" s="1" t="s">
        <v>47</v>
      </c>
      <c r="C7" s="119">
        <f>'Sales Forecast'!O9</f>
        <v>0</v>
      </c>
      <c r="D7" s="3"/>
      <c r="E7" s="3"/>
      <c r="F7" s="3"/>
      <c r="G7" s="173"/>
      <c r="H7" s="174"/>
    </row>
    <row r="8" spans="2:8" ht="15.75" thickTop="1" x14ac:dyDescent="0.25">
      <c r="B8" s="39" t="s">
        <v>63</v>
      </c>
      <c r="C8" s="125">
        <f>SUM(C4:C7)</f>
        <v>0</v>
      </c>
      <c r="D8" s="136"/>
      <c r="E8" s="136"/>
      <c r="F8" s="136" t="s">
        <v>103</v>
      </c>
      <c r="G8" s="38"/>
      <c r="H8" s="56"/>
    </row>
    <row r="10" spans="2:8" x14ac:dyDescent="0.25">
      <c r="C10" s="61" t="s">
        <v>95</v>
      </c>
      <c r="D10" s="75" t="s">
        <v>59</v>
      </c>
      <c r="E10" s="75"/>
      <c r="F10" s="34"/>
    </row>
    <row r="11" spans="2:8" x14ac:dyDescent="0.25">
      <c r="D11" s="76" t="s">
        <v>61</v>
      </c>
      <c r="E11" s="76"/>
      <c r="F11" s="34"/>
    </row>
    <row r="13" spans="2:8" ht="30" x14ac:dyDescent="0.25">
      <c r="D13" s="39"/>
      <c r="E13" s="175" t="s">
        <v>67</v>
      </c>
      <c r="F13" s="175" t="s">
        <v>68</v>
      </c>
    </row>
    <row r="14" spans="2:8" x14ac:dyDescent="0.25">
      <c r="D14" s="39" t="s">
        <v>91</v>
      </c>
      <c r="E14" s="176"/>
      <c r="F14" s="177"/>
    </row>
    <row r="15" spans="2:8" ht="15.75" thickBot="1" x14ac:dyDescent="0.3">
      <c r="D15" s="39" t="s">
        <v>90</v>
      </c>
      <c r="E15" s="181"/>
      <c r="F15" s="182"/>
    </row>
  </sheetData>
  <mergeCells count="1">
    <mergeCell ref="E15:F15"/>
  </mergeCells>
  <hyperlinks>
    <hyperlink ref="D10" r:id="rId1" xr:uid="{00000000-0004-0000-0600-000000000000}"/>
  </hyperlinks>
  <pageMargins left="0.7" right="0.7" top="0.75" bottom="0.75" header="0.3" footer="0.3"/>
  <pageSetup orientation="portrait" horizontalDpi="4294967294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F24"/>
  <sheetViews>
    <sheetView workbookViewId="0">
      <selection activeCell="C4" sqref="C4"/>
    </sheetView>
  </sheetViews>
  <sheetFormatPr defaultRowHeight="15" x14ac:dyDescent="0.25"/>
  <cols>
    <col min="1" max="1" width="5.42578125" customWidth="1"/>
    <col min="2" max="2" width="20.28515625" customWidth="1"/>
    <col min="3" max="3" width="20.5703125" customWidth="1"/>
    <col min="4" max="4" width="27" customWidth="1"/>
    <col min="5" max="5" width="20.85546875" customWidth="1"/>
    <col min="6" max="6" width="19.5703125" customWidth="1"/>
    <col min="7" max="8" width="15.140625" customWidth="1"/>
    <col min="9" max="32" width="6.7109375" customWidth="1"/>
  </cols>
  <sheetData>
    <row r="1" spans="2:32" ht="15.75" thickBot="1" x14ac:dyDescent="0.3"/>
    <row r="2" spans="2:32" ht="23.25" x14ac:dyDescent="0.35">
      <c r="B2" s="98" t="s">
        <v>82</v>
      </c>
      <c r="C2" s="85"/>
      <c r="D2" s="85"/>
      <c r="E2" s="85"/>
      <c r="F2" s="99"/>
    </row>
    <row r="3" spans="2:32" ht="15.75" thickBot="1" x14ac:dyDescent="0.3">
      <c r="B3" s="49"/>
      <c r="C3" s="2" t="s">
        <v>76</v>
      </c>
      <c r="D3" s="77"/>
      <c r="E3" s="2" t="s">
        <v>77</v>
      </c>
      <c r="F3" s="100"/>
      <c r="G3" s="77"/>
      <c r="H3" s="77"/>
      <c r="I3" s="77"/>
    </row>
    <row r="4" spans="2:32" ht="15.75" thickTop="1" x14ac:dyDescent="0.25">
      <c r="B4" s="49" t="s">
        <v>78</v>
      </c>
      <c r="C4" s="69"/>
      <c r="D4" s="90"/>
      <c r="E4" s="69"/>
      <c r="F4" s="91"/>
      <c r="G4" s="34"/>
      <c r="H4" s="34"/>
    </row>
    <row r="5" spans="2:32" x14ac:dyDescent="0.25">
      <c r="B5" s="49" t="s">
        <v>79</v>
      </c>
      <c r="C5" s="67"/>
      <c r="D5" s="90"/>
      <c r="E5" s="67"/>
      <c r="F5" s="91"/>
      <c r="G5" s="34"/>
      <c r="H5" s="34"/>
    </row>
    <row r="6" spans="2:32" x14ac:dyDescent="0.25">
      <c r="B6" s="49" t="s">
        <v>80</v>
      </c>
      <c r="C6" s="67"/>
      <c r="D6" s="90"/>
      <c r="E6" s="67"/>
      <c r="F6" s="91"/>
      <c r="G6" s="34"/>
      <c r="H6" s="34"/>
    </row>
    <row r="7" spans="2:32" x14ac:dyDescent="0.25">
      <c r="B7" s="49" t="s">
        <v>84</v>
      </c>
      <c r="C7" s="67"/>
      <c r="D7" s="90"/>
      <c r="E7" s="67"/>
      <c r="F7" s="91"/>
      <c r="G7" s="34"/>
      <c r="H7" s="34"/>
      <c r="L7" s="76"/>
      <c r="M7" s="76"/>
      <c r="N7" s="76"/>
      <c r="O7" s="76"/>
      <c r="P7" s="76"/>
      <c r="Q7" s="76"/>
      <c r="R7" s="76"/>
      <c r="S7" s="76"/>
      <c r="T7" s="76"/>
      <c r="U7" s="34"/>
      <c r="V7" s="34"/>
      <c r="W7" s="34"/>
      <c r="X7" s="34"/>
      <c r="Y7" s="34"/>
      <c r="Z7" s="34"/>
      <c r="AA7" s="34"/>
    </row>
    <row r="8" spans="2:32" ht="15.75" thickBot="1" x14ac:dyDescent="0.3">
      <c r="B8" s="50"/>
      <c r="C8" s="101"/>
      <c r="D8" s="101"/>
      <c r="E8" s="101"/>
      <c r="F8" s="102"/>
      <c r="G8" s="34"/>
      <c r="H8" s="34"/>
      <c r="L8" s="76"/>
      <c r="M8" s="76"/>
      <c r="N8" s="76"/>
      <c r="O8" s="76"/>
      <c r="P8" s="76"/>
      <c r="Q8" s="76"/>
      <c r="R8" s="76"/>
      <c r="S8" s="76"/>
      <c r="T8" s="76"/>
      <c r="U8" s="34"/>
      <c r="V8" s="34"/>
      <c r="W8" s="34"/>
      <c r="X8" s="34"/>
      <c r="Y8" s="34"/>
      <c r="Z8" s="34"/>
      <c r="AA8" s="34"/>
    </row>
    <row r="9" spans="2:32" ht="15.75" thickBot="1" x14ac:dyDescent="0.3">
      <c r="I9" s="37" t="s">
        <v>93</v>
      </c>
      <c r="L9" s="76"/>
      <c r="M9" s="76"/>
      <c r="N9" s="76"/>
      <c r="O9" s="76"/>
      <c r="P9" s="76"/>
      <c r="Q9" s="76"/>
      <c r="R9" s="76"/>
      <c r="S9" s="76"/>
      <c r="T9" s="76"/>
      <c r="U9" s="34"/>
      <c r="V9" s="34"/>
      <c r="W9" s="34"/>
      <c r="X9" s="34"/>
      <c r="Y9" s="34"/>
      <c r="Z9" s="34"/>
      <c r="AA9" s="34"/>
    </row>
    <row r="10" spans="2:32" ht="38.25" thickBot="1" x14ac:dyDescent="0.45">
      <c r="B10" s="83"/>
      <c r="C10" s="94" t="s">
        <v>81</v>
      </c>
      <c r="D10" s="95" t="s">
        <v>92</v>
      </c>
      <c r="E10" s="96" t="s">
        <v>85</v>
      </c>
      <c r="F10" s="97" t="s">
        <v>86</v>
      </c>
      <c r="G10" s="96" t="s">
        <v>87</v>
      </c>
      <c r="H10" s="96" t="s">
        <v>88</v>
      </c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67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</row>
    <row r="11" spans="2:32" s="112" customFormat="1" ht="15.75" thickTop="1" x14ac:dyDescent="0.25">
      <c r="B11" s="106"/>
      <c r="C11" s="107">
        <v>1</v>
      </c>
      <c r="D11" s="79"/>
      <c r="E11" s="80"/>
      <c r="F11" s="80"/>
      <c r="G11" s="80"/>
      <c r="H11" s="81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68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</row>
    <row r="12" spans="2:32" s="112" customFormat="1" x14ac:dyDescent="0.25">
      <c r="B12" s="106"/>
      <c r="C12" s="107">
        <v>2</v>
      </c>
      <c r="D12" s="57"/>
      <c r="E12" s="60"/>
      <c r="F12" s="60"/>
      <c r="G12" s="58"/>
      <c r="H12" s="82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68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</row>
    <row r="13" spans="2:32" s="112" customFormat="1" x14ac:dyDescent="0.25">
      <c r="B13" s="106"/>
      <c r="C13" s="107">
        <v>3</v>
      </c>
      <c r="D13" s="57"/>
      <c r="E13" s="58"/>
      <c r="F13" s="60"/>
      <c r="G13" s="58"/>
      <c r="H13" s="82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68"/>
      <c r="V13" s="111"/>
      <c r="W13" s="111"/>
      <c r="X13" s="111"/>
      <c r="Y13" s="111"/>
      <c r="Z13" s="111"/>
      <c r="AA13" s="111"/>
      <c r="AB13" s="111"/>
      <c r="AC13" s="113"/>
      <c r="AD13" s="113"/>
      <c r="AE13" s="113"/>
      <c r="AF13" s="113"/>
    </row>
    <row r="14" spans="2:32" s="112" customFormat="1" x14ac:dyDescent="0.25">
      <c r="B14" s="106"/>
      <c r="C14" s="107">
        <v>4</v>
      </c>
      <c r="D14" s="57"/>
      <c r="E14" s="60"/>
      <c r="F14" s="60"/>
      <c r="G14" s="58"/>
      <c r="H14" s="82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68"/>
      <c r="V14" s="111"/>
      <c r="W14" s="111"/>
      <c r="X14" s="111"/>
      <c r="Y14" s="111"/>
      <c r="Z14" s="111"/>
      <c r="AA14" s="111"/>
      <c r="AB14" s="111"/>
      <c r="AC14" s="113"/>
      <c r="AD14" s="113"/>
      <c r="AE14" s="113"/>
      <c r="AF14" s="113"/>
    </row>
    <row r="15" spans="2:32" s="112" customFormat="1" x14ac:dyDescent="0.25">
      <c r="B15" s="106"/>
      <c r="C15" s="107">
        <v>5</v>
      </c>
      <c r="D15" s="57"/>
      <c r="E15" s="60"/>
      <c r="F15" s="60"/>
      <c r="G15" s="58"/>
      <c r="H15" s="59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68"/>
      <c r="V15" s="111"/>
      <c r="W15" s="111"/>
      <c r="X15" s="111"/>
      <c r="Y15" s="111"/>
      <c r="Z15" s="111"/>
      <c r="AA15" s="111"/>
      <c r="AB15" s="111"/>
      <c r="AC15" s="113"/>
      <c r="AD15" s="113"/>
      <c r="AE15" s="113"/>
      <c r="AF15" s="113"/>
    </row>
    <row r="16" spans="2:32" s="112" customFormat="1" x14ac:dyDescent="0.25">
      <c r="B16" s="106"/>
      <c r="C16" s="107">
        <v>6</v>
      </c>
      <c r="D16" s="57"/>
      <c r="E16" s="58"/>
      <c r="F16" s="58"/>
      <c r="G16" s="58"/>
      <c r="H16" s="59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68"/>
      <c r="V16" s="111"/>
      <c r="W16" s="111"/>
      <c r="X16" s="111"/>
      <c r="Y16" s="111"/>
      <c r="Z16" s="111"/>
      <c r="AA16" s="111"/>
      <c r="AB16" s="111"/>
      <c r="AC16" s="113"/>
      <c r="AD16" s="113"/>
      <c r="AE16" s="113"/>
      <c r="AF16" s="113"/>
    </row>
    <row r="17" spans="2:21" ht="15.75" thickBot="1" x14ac:dyDescent="0.3">
      <c r="B17" s="50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3"/>
    </row>
    <row r="18" spans="2:21" ht="15.75" thickBot="1" x14ac:dyDescent="0.3"/>
    <row r="19" spans="2:21" ht="23.25" x14ac:dyDescent="0.35">
      <c r="B19" s="83"/>
      <c r="C19" s="84" t="s">
        <v>83</v>
      </c>
      <c r="D19" s="85"/>
      <c r="E19" s="86"/>
      <c r="F19" s="87" t="s">
        <v>94</v>
      </c>
      <c r="G19" s="86"/>
      <c r="H19" s="88"/>
      <c r="I19" s="88"/>
      <c r="J19" s="88"/>
      <c r="K19" s="88"/>
      <c r="L19" s="88"/>
      <c r="M19" s="88"/>
      <c r="N19" s="88"/>
      <c r="P19" s="89"/>
      <c r="Q19" s="34"/>
      <c r="R19" s="34"/>
      <c r="S19" s="34"/>
      <c r="T19" s="34"/>
      <c r="U19" s="34"/>
    </row>
    <row r="20" spans="2:21" s="115" customFormat="1" x14ac:dyDescent="0.25">
      <c r="B20" s="114"/>
      <c r="C20" s="109">
        <v>1</v>
      </c>
      <c r="D20" s="116"/>
      <c r="E20" s="109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10"/>
      <c r="Q20" s="111"/>
      <c r="R20" s="111"/>
      <c r="S20" s="111"/>
      <c r="T20" s="111"/>
      <c r="U20" s="111"/>
    </row>
    <row r="21" spans="2:21" s="115" customFormat="1" x14ac:dyDescent="0.25">
      <c r="B21" s="114"/>
      <c r="C21" s="109">
        <v>2</v>
      </c>
      <c r="D21" s="116"/>
      <c r="E21" s="109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10"/>
      <c r="Q21" s="111"/>
      <c r="R21" s="111"/>
      <c r="S21" s="111"/>
      <c r="T21" s="111"/>
      <c r="U21" s="111"/>
    </row>
    <row r="22" spans="2:21" s="115" customFormat="1" x14ac:dyDescent="0.25">
      <c r="B22" s="114"/>
      <c r="C22" s="109">
        <v>3</v>
      </c>
      <c r="D22" s="116"/>
      <c r="E22" s="109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10"/>
      <c r="Q22" s="111"/>
      <c r="R22" s="111"/>
      <c r="S22" s="111"/>
      <c r="T22" s="111"/>
      <c r="U22" s="111"/>
    </row>
    <row r="23" spans="2:21" s="115" customFormat="1" x14ac:dyDescent="0.25">
      <c r="B23" s="114"/>
      <c r="C23" s="109">
        <v>4</v>
      </c>
      <c r="D23" s="116"/>
      <c r="E23" s="109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10"/>
      <c r="Q23" s="111"/>
      <c r="R23" s="111"/>
      <c r="S23" s="111"/>
      <c r="T23" s="111"/>
      <c r="U23" s="111"/>
    </row>
    <row r="24" spans="2:21" ht="15.75" thickBot="1" x14ac:dyDescent="0.3">
      <c r="B24" s="50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3"/>
    </row>
  </sheetData>
  <mergeCells count="4">
    <mergeCell ref="F20:O20"/>
    <mergeCell ref="F21:O21"/>
    <mergeCell ref="F22:O22"/>
    <mergeCell ref="F23:O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SKU List</vt:lpstr>
      <vt:lpstr>Order History</vt:lpstr>
      <vt:lpstr>Operating Costs</vt:lpstr>
      <vt:lpstr>Sales History</vt:lpstr>
      <vt:lpstr>Sales Forecast</vt:lpstr>
      <vt:lpstr>Modes</vt:lpstr>
      <vt:lpstr>Location Decision</vt:lpstr>
      <vt:lpstr>SCM</vt:lpstr>
    </vt:vector>
  </TitlesOfParts>
  <Company>National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Support Services</dc:creator>
  <cp:lastModifiedBy>Timothy harris</cp:lastModifiedBy>
  <dcterms:created xsi:type="dcterms:W3CDTF">2018-02-01T20:06:57Z</dcterms:created>
  <dcterms:modified xsi:type="dcterms:W3CDTF">2019-12-05T22:23:06Z</dcterms:modified>
</cp:coreProperties>
</file>